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995" windowHeight="7875"/>
  </bookViews>
  <sheets>
    <sheet name="Ark1" sheetId="1" r:id="rId1"/>
  </sheets>
  <calcPr calcId="145621"/>
</workbook>
</file>

<file path=xl/calcChain.xml><?xml version="1.0" encoding="utf-8"?>
<calcChain xmlns="http://schemas.openxmlformats.org/spreadsheetml/2006/main">
  <c r="C84" i="1" l="1"/>
  <c r="B84" i="1"/>
  <c r="B15" i="1" l="1"/>
  <c r="D15" i="1" s="1"/>
  <c r="B55" i="1"/>
  <c r="D55" i="1" s="1"/>
  <c r="B39" i="1" l="1"/>
  <c r="B10" i="1"/>
  <c r="D10" i="1" s="1"/>
  <c r="D39" i="1"/>
  <c r="D75" i="1"/>
  <c r="B75" i="1"/>
  <c r="B44" i="1"/>
  <c r="D44" i="1" s="1"/>
  <c r="D9" i="1"/>
  <c r="B9" i="1"/>
</calcChain>
</file>

<file path=xl/sharedStrings.xml><?xml version="1.0" encoding="utf-8"?>
<sst xmlns="http://schemas.openxmlformats.org/spreadsheetml/2006/main" count="84" uniqueCount="84">
  <si>
    <t>100 Politisk styring</t>
  </si>
  <si>
    <t>110 Kontroll og revisjon</t>
  </si>
  <si>
    <t>120 Administrasjon</t>
  </si>
  <si>
    <t>121 Forvaltningsutgifter i eiendomsforvaltningen</t>
  </si>
  <si>
    <t>130 Administrasjonslokaler</t>
  </si>
  <si>
    <t>170 Årets premieavvik</t>
  </si>
  <si>
    <t>171 Amortisering av tidligere års premieavvik</t>
  </si>
  <si>
    <t>172 Pensjon</t>
  </si>
  <si>
    <t>173 Premiefond</t>
  </si>
  <si>
    <t>180 Diverse fellesutgifter</t>
  </si>
  <si>
    <t>190 Interne serviceenheter</t>
  </si>
  <si>
    <t>201 Førskole</t>
  </si>
  <si>
    <t>202 Grunnskole</t>
  </si>
  <si>
    <t>211 Styrket tilbud til førskolebarn</t>
  </si>
  <si>
    <t>213 Voksenopplæring</t>
  </si>
  <si>
    <t>215 Skolefritidstilbud</t>
  </si>
  <si>
    <t>221 Førskolelokaler og skyss</t>
  </si>
  <si>
    <t>222 Skolelokaler</t>
  </si>
  <si>
    <t>223 Skoleskyss</t>
  </si>
  <si>
    <t>231 Aktivitetstilbud barn og unge</t>
  </si>
  <si>
    <t>232 Forebygging, helsest.- og skoleh.Tjeneste</t>
  </si>
  <si>
    <t>233 Annet forebyggende helsearbeid</t>
  </si>
  <si>
    <t>234 Aktivisering- og servicetj overfor eldre og personer med funksjonsnedsettelser</t>
  </si>
  <si>
    <t>241 Diagnose, behandling, re-/habilitering</t>
  </si>
  <si>
    <t>242 Råd, veiledning og sosial forebyggende arbeid</t>
  </si>
  <si>
    <t>243 Tilbud til personer med rusproblemer</t>
  </si>
  <si>
    <t>244 Barneverntjeneste</t>
  </si>
  <si>
    <t>251 Barneverntiltak når barnet ikke er plassert av barnevernet</t>
  </si>
  <si>
    <t>252 Barneverntiltak når barnet er plassert av barnevernet</t>
  </si>
  <si>
    <t>253 Helse- og omsorgstjenester i institusjon</t>
  </si>
  <si>
    <t>254 Helse- og omsorgstjenester til hjemmeboende</t>
  </si>
  <si>
    <t>256 Tilbud om øyeblikkelig hjelp døgnopphold i kommunene</t>
  </si>
  <si>
    <t>261 Institusjonslokaler</t>
  </si>
  <si>
    <t>265 Kommunalt disponerte boliger</t>
  </si>
  <si>
    <t>273 Arbeidsrettede tiltak i kommunal regi</t>
  </si>
  <si>
    <t>275 Introduksjonsordningen</t>
  </si>
  <si>
    <t>276 Kvalifiseringsordningen</t>
  </si>
  <si>
    <t>283 Bistand til etablering og opprettholdelse av egen bolig</t>
  </si>
  <si>
    <t>285 Tjenester utenfor ordinært kommunalt ansvarsområde</t>
  </si>
  <si>
    <t>290 Interkommunalt samarbeid (§§27/28a - samarbeid)</t>
  </si>
  <si>
    <t>301 Plansaksbehandling</t>
  </si>
  <si>
    <t>303 Kart og oppmåling</t>
  </si>
  <si>
    <t>304 Bygge-og delesaksbehandling, ansvaresrett og utslippstillatelser</t>
  </si>
  <si>
    <t>305 Eierseksjonering</t>
  </si>
  <si>
    <t>320 Kommunal næringsvirksomhet</t>
  </si>
  <si>
    <t>325 Tilrettelegging og bistand for næringslivet</t>
  </si>
  <si>
    <t>329 Landbruksforvaltning og landbruksbasert næringsutvikling</t>
  </si>
  <si>
    <t>330 Samferdselsbedrifter/transporttiltak</t>
  </si>
  <si>
    <t>332 Kommunale veier</t>
  </si>
  <si>
    <t>335 Rekreasjon i tettsted</t>
  </si>
  <si>
    <t>338 Forebygging av branner og andre ulykker</t>
  </si>
  <si>
    <t>339 Beredskap mot branner og andre ulykker</t>
  </si>
  <si>
    <t>340 Produksjon av vann</t>
  </si>
  <si>
    <t>345 Distribusjon av vann</t>
  </si>
  <si>
    <t>350 Avløpsrensing</t>
  </si>
  <si>
    <t>353 Avløpsnett/innsamling av avløpsvann</t>
  </si>
  <si>
    <t>354 Tømming av slamavskillere, septiktanker o.L.</t>
  </si>
  <si>
    <t>355 Innsamling, gjenvinning og sluttbehandling  av husholdningsavfall</t>
  </si>
  <si>
    <t>360 Naturforvaltning og friluftsliv</t>
  </si>
  <si>
    <t>365 Kulturminneforvaltning</t>
  </si>
  <si>
    <t>370 Bibliotek</t>
  </si>
  <si>
    <t>375 Museer</t>
  </si>
  <si>
    <t>377 Kunstformidling</t>
  </si>
  <si>
    <t>380 Idrett  og tilskudd til andres idrettsanlegg</t>
  </si>
  <si>
    <t>381 Kommunale idrettsbygg og idrettsanlegg</t>
  </si>
  <si>
    <t>383 Musikk- og kulturskoler</t>
  </si>
  <si>
    <t>385 Andre kulturaktiviteter og tilskudd til andres kulturbygg</t>
  </si>
  <si>
    <t>386 Kommunale kulturbygg</t>
  </si>
  <si>
    <t>390 Den norske kirke</t>
  </si>
  <si>
    <t>800 Skatt på inntekt og formue</t>
  </si>
  <si>
    <t>840 Statlige rammetilskudd og øvrige generelle statstilskudd</t>
  </si>
  <si>
    <t>850 Generelt statstilskudd vedrørende flyktninger mv.</t>
  </si>
  <si>
    <t>860 Motpost avskrivninger</t>
  </si>
  <si>
    <t>870 Renter/utbytte og lån (innlån og utlån)</t>
  </si>
  <si>
    <t>880 Interne finansieringstransaksjoner</t>
  </si>
  <si>
    <t>Nettosum alle funksjoner</t>
  </si>
  <si>
    <t>281 Ytelse til livsopphold</t>
  </si>
  <si>
    <t>392 Tilskudd til tross- og livssynssamfunn</t>
  </si>
  <si>
    <t>Rådmannens budsjettforslag 2017 - 2020</t>
  </si>
  <si>
    <t>Alle beløp i hele tusen kroner</t>
  </si>
  <si>
    <t>Netto driftsrammer per kostrafunksjon</t>
  </si>
  <si>
    <t>Budsjett-forslag 
2017</t>
  </si>
  <si>
    <t>Vedtatt budsjett 
2016</t>
  </si>
  <si>
    <t>Prosentvis endring 
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</si>
</sst>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  <numFmt numFmtId="166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 tint="0.249977111117893"/>
      <name val="Arial"/>
      <family val="2"/>
    </font>
    <font>
      <b/>
      <sz val="10"/>
      <color theme="1" tint="0.249977111117893"/>
      <name val="Arial"/>
      <family val="2"/>
    </font>
    <font>
      <i/>
      <sz val="8"/>
      <name val="Arial"/>
      <family val="2"/>
    </font>
    <font>
      <i/>
      <sz val="10"/>
      <color theme="1" tint="0.249977111117893"/>
      <name val="Arial"/>
      <family val="2"/>
    </font>
    <font>
      <i/>
      <sz val="9"/>
      <color theme="1" tint="0.249977111117893"/>
      <name val="Arial"/>
      <family val="2"/>
    </font>
    <font>
      <sz val="18"/>
      <color rgb="FF00B0F0"/>
      <name val="Times New Roman"/>
      <family val="1"/>
    </font>
    <font>
      <b/>
      <sz val="12"/>
      <color theme="1" tint="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164" fontId="3" fillId="0" borderId="0" xfId="1" applyNumberFormat="1" applyFont="1"/>
    <xf numFmtId="0" fontId="4" fillId="2" borderId="1" xfId="0" applyFont="1" applyFill="1" applyBorder="1"/>
    <xf numFmtId="165" fontId="0" fillId="0" borderId="0" xfId="0" applyNumberFormat="1"/>
    <xf numFmtId="166" fontId="0" fillId="0" borderId="0" xfId="0" applyNumberFormat="1"/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4" fillId="0" borderId="0" xfId="0" applyFont="1"/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164" fontId="4" fillId="2" borderId="1" xfId="1" applyNumberFormat="1" applyFont="1" applyFill="1" applyBorder="1"/>
    <xf numFmtId="0" fontId="8" fillId="0" borderId="0" xfId="0" applyFont="1" applyAlignment="1">
      <alignment horizontal="left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104775</xdr:rowOff>
    </xdr:from>
    <xdr:to>
      <xdr:col>3</xdr:col>
      <xdr:colOff>552450</xdr:colOff>
      <xdr:row>2</xdr:row>
      <xdr:rowOff>12700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0650" y="104775"/>
          <a:ext cx="2076450" cy="584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abSelected="1" zoomScaleNormal="100" workbookViewId="0"/>
  </sheetViews>
  <sheetFormatPr baseColWidth="10" defaultRowHeight="15" x14ac:dyDescent="0.25"/>
  <cols>
    <col min="1" max="1" width="73.42578125" customWidth="1"/>
    <col min="2" max="2" width="12.28515625" customWidth="1"/>
    <col min="3" max="3" width="12.7109375" customWidth="1"/>
    <col min="4" max="4" width="13.42578125" customWidth="1"/>
    <col min="5" max="5" width="2.85546875" customWidth="1"/>
  </cols>
  <sheetData>
    <row r="1" spans="1:10" s="7" customFormat="1" ht="13.5" customHeight="1" x14ac:dyDescent="0.2">
      <c r="A1" s="6" t="s">
        <v>78</v>
      </c>
      <c r="J1" s="8"/>
    </row>
    <row r="2" spans="1:10" s="9" customFormat="1" ht="39.75" customHeight="1" x14ac:dyDescent="0.35">
      <c r="A2" s="16" t="s">
        <v>80</v>
      </c>
      <c r="B2" s="16"/>
      <c r="C2" s="16"/>
      <c r="D2" s="16"/>
      <c r="E2" s="16"/>
    </row>
    <row r="3" spans="1:10" s="9" customFormat="1" ht="18.75" customHeight="1" x14ac:dyDescent="0.25">
      <c r="A3" s="6" t="s">
        <v>79</v>
      </c>
      <c r="B3" s="10"/>
      <c r="C3" s="10"/>
      <c r="D3" s="11"/>
      <c r="E3" s="10"/>
    </row>
    <row r="4" spans="1:10" s="14" customFormat="1" ht="47.25" customHeight="1" x14ac:dyDescent="0.25">
      <c r="A4" s="12"/>
      <c r="B4" s="13" t="s">
        <v>81</v>
      </c>
      <c r="C4" s="13" t="s">
        <v>82</v>
      </c>
      <c r="D4" s="13" t="s">
        <v>83</v>
      </c>
    </row>
    <row r="5" spans="1:10" ht="6.75" customHeight="1" x14ac:dyDescent="0.25">
      <c r="A5" s="1"/>
      <c r="B5" s="1"/>
      <c r="C5" s="1"/>
      <c r="D5" s="1"/>
    </row>
    <row r="6" spans="1:10" x14ac:dyDescent="0.25">
      <c r="A6" t="s">
        <v>0</v>
      </c>
      <c r="B6" s="2">
        <v>41854</v>
      </c>
      <c r="C6" s="2">
        <v>41854</v>
      </c>
      <c r="D6">
        <v>0</v>
      </c>
    </row>
    <row r="7" spans="1:10" x14ac:dyDescent="0.25">
      <c r="A7" t="s">
        <v>1</v>
      </c>
      <c r="B7" s="2">
        <v>5150</v>
      </c>
      <c r="C7" s="2">
        <v>5150</v>
      </c>
      <c r="D7">
        <v>0</v>
      </c>
    </row>
    <row r="8" spans="1:10" x14ac:dyDescent="0.25">
      <c r="A8" t="s">
        <v>2</v>
      </c>
      <c r="B8" s="2">
        <v>368661</v>
      </c>
      <c r="C8" s="2">
        <v>350430</v>
      </c>
      <c r="D8">
        <v>5.2</v>
      </c>
    </row>
    <row r="9" spans="1:10" x14ac:dyDescent="0.25">
      <c r="A9" t="s">
        <v>3</v>
      </c>
      <c r="B9" s="2">
        <f>21239-5373</f>
        <v>15866</v>
      </c>
      <c r="C9" s="2">
        <v>27799</v>
      </c>
      <c r="D9" s="5">
        <f>+(B9-C9)/C9*100</f>
        <v>-42.926004532537142</v>
      </c>
    </row>
    <row r="10" spans="1:10" x14ac:dyDescent="0.25">
      <c r="A10" t="s">
        <v>4</v>
      </c>
      <c r="B10" s="2">
        <f>62438-1250</f>
        <v>61188</v>
      </c>
      <c r="C10" s="2">
        <v>49958</v>
      </c>
      <c r="D10" s="5">
        <f>+(B10-C10)/C10*100</f>
        <v>22.478882261099322</v>
      </c>
    </row>
    <row r="11" spans="1:10" x14ac:dyDescent="0.25">
      <c r="A11" t="s">
        <v>5</v>
      </c>
      <c r="B11" s="2">
        <v>-184353</v>
      </c>
      <c r="C11" s="2">
        <v>-164353</v>
      </c>
      <c r="D11">
        <v>12.2</v>
      </c>
    </row>
    <row r="12" spans="1:10" x14ac:dyDescent="0.25">
      <c r="A12" t="s">
        <v>6</v>
      </c>
      <c r="B12" s="2">
        <v>62938</v>
      </c>
      <c r="C12" s="2">
        <v>62938</v>
      </c>
      <c r="D12">
        <v>0</v>
      </c>
    </row>
    <row r="13" spans="1:10" x14ac:dyDescent="0.25">
      <c r="A13" t="s">
        <v>7</v>
      </c>
      <c r="B13" s="2">
        <v>306588</v>
      </c>
      <c r="C13" s="2">
        <v>306588</v>
      </c>
      <c r="D13">
        <v>0</v>
      </c>
    </row>
    <row r="14" spans="1:10" x14ac:dyDescent="0.25">
      <c r="A14" t="s">
        <v>8</v>
      </c>
      <c r="B14" s="2">
        <v>-20173</v>
      </c>
      <c r="C14" s="2">
        <v>-20173</v>
      </c>
      <c r="D14">
        <v>0</v>
      </c>
    </row>
    <row r="15" spans="1:10" x14ac:dyDescent="0.25">
      <c r="A15" t="s">
        <v>9</v>
      </c>
      <c r="B15" s="2">
        <f>502204-2000</f>
        <v>500204</v>
      </c>
      <c r="C15" s="2">
        <v>167541</v>
      </c>
      <c r="D15" s="5">
        <f>+(B15-C15)/C15*100</f>
        <v>198.55617430957199</v>
      </c>
    </row>
    <row r="16" spans="1:10" x14ac:dyDescent="0.25">
      <c r="A16" t="s">
        <v>10</v>
      </c>
      <c r="B16" s="2">
        <v>0</v>
      </c>
      <c r="C16" s="2">
        <v>0</v>
      </c>
      <c r="D16">
        <v>0</v>
      </c>
    </row>
    <row r="17" spans="1:4" x14ac:dyDescent="0.25">
      <c r="A17" t="s">
        <v>11</v>
      </c>
      <c r="B17" s="2">
        <v>919921</v>
      </c>
      <c r="C17" s="2">
        <v>927121</v>
      </c>
      <c r="D17">
        <v>-0.8</v>
      </c>
    </row>
    <row r="18" spans="1:4" x14ac:dyDescent="0.25">
      <c r="A18" t="s">
        <v>12</v>
      </c>
      <c r="B18" s="2">
        <v>1201553</v>
      </c>
      <c r="C18" s="2">
        <v>1191603</v>
      </c>
      <c r="D18">
        <v>0.8</v>
      </c>
    </row>
    <row r="19" spans="1:4" x14ac:dyDescent="0.25">
      <c r="A19" t="s">
        <v>13</v>
      </c>
      <c r="B19" s="2">
        <v>140164</v>
      </c>
      <c r="C19" s="2">
        <v>138164</v>
      </c>
      <c r="D19">
        <v>1.5</v>
      </c>
    </row>
    <row r="20" spans="1:4" x14ac:dyDescent="0.25">
      <c r="A20" t="s">
        <v>14</v>
      </c>
      <c r="B20" s="2">
        <v>39500</v>
      </c>
      <c r="C20" s="2">
        <v>38850</v>
      </c>
      <c r="D20">
        <v>1.7</v>
      </c>
    </row>
    <row r="21" spans="1:4" x14ac:dyDescent="0.25">
      <c r="A21" t="s">
        <v>15</v>
      </c>
      <c r="B21" s="2">
        <v>14916</v>
      </c>
      <c r="C21" s="2">
        <v>16616</v>
      </c>
      <c r="D21">
        <v>-10.199999999999999</v>
      </c>
    </row>
    <row r="22" spans="1:4" x14ac:dyDescent="0.25">
      <c r="A22" t="s">
        <v>16</v>
      </c>
      <c r="B22" s="2">
        <v>111375</v>
      </c>
      <c r="C22" s="2">
        <v>108630</v>
      </c>
      <c r="D22">
        <v>2.5</v>
      </c>
    </row>
    <row r="23" spans="1:4" x14ac:dyDescent="0.25">
      <c r="A23" t="s">
        <v>17</v>
      </c>
      <c r="B23" s="2">
        <v>255770</v>
      </c>
      <c r="C23" s="2">
        <v>245040</v>
      </c>
      <c r="D23">
        <v>4.4000000000000004</v>
      </c>
    </row>
    <row r="24" spans="1:4" x14ac:dyDescent="0.25">
      <c r="A24" t="s">
        <v>18</v>
      </c>
      <c r="B24" s="2">
        <v>6109</v>
      </c>
      <c r="C24" s="2">
        <v>6109</v>
      </c>
      <c r="D24">
        <v>0</v>
      </c>
    </row>
    <row r="25" spans="1:4" x14ac:dyDescent="0.25">
      <c r="A25" t="s">
        <v>19</v>
      </c>
      <c r="B25" s="2">
        <v>30651</v>
      </c>
      <c r="C25" s="2">
        <v>31501</v>
      </c>
      <c r="D25">
        <v>-2.7</v>
      </c>
    </row>
    <row r="26" spans="1:4" x14ac:dyDescent="0.25">
      <c r="A26" t="s">
        <v>20</v>
      </c>
      <c r="B26" s="2">
        <v>76501</v>
      </c>
      <c r="C26" s="2">
        <v>74551</v>
      </c>
      <c r="D26">
        <v>2.6</v>
      </c>
    </row>
    <row r="27" spans="1:4" x14ac:dyDescent="0.25">
      <c r="A27" t="s">
        <v>21</v>
      </c>
      <c r="B27" s="2">
        <v>40263</v>
      </c>
      <c r="C27" s="2">
        <v>38463</v>
      </c>
      <c r="D27">
        <v>4.7</v>
      </c>
    </row>
    <row r="28" spans="1:4" x14ac:dyDescent="0.25">
      <c r="A28" t="s">
        <v>22</v>
      </c>
      <c r="B28" s="2">
        <v>102495</v>
      </c>
      <c r="C28" s="2">
        <v>100245</v>
      </c>
      <c r="D28">
        <v>2.2000000000000002</v>
      </c>
    </row>
    <row r="29" spans="1:4" x14ac:dyDescent="0.25">
      <c r="A29" t="s">
        <v>23</v>
      </c>
      <c r="B29" s="2">
        <v>181384</v>
      </c>
      <c r="C29" s="2">
        <v>174584</v>
      </c>
      <c r="D29">
        <v>3.9</v>
      </c>
    </row>
    <row r="30" spans="1:4" x14ac:dyDescent="0.25">
      <c r="A30" t="s">
        <v>24</v>
      </c>
      <c r="B30" s="2">
        <v>89997</v>
      </c>
      <c r="C30" s="2">
        <v>84337</v>
      </c>
      <c r="D30">
        <v>6.7</v>
      </c>
    </row>
    <row r="31" spans="1:4" x14ac:dyDescent="0.25">
      <c r="A31" t="s">
        <v>25</v>
      </c>
      <c r="B31" s="2">
        <v>76465</v>
      </c>
      <c r="C31" s="2">
        <v>71365</v>
      </c>
      <c r="D31">
        <v>7.2</v>
      </c>
    </row>
    <row r="32" spans="1:4" x14ac:dyDescent="0.25">
      <c r="A32" t="s">
        <v>26</v>
      </c>
      <c r="B32" s="2">
        <v>63169</v>
      </c>
      <c r="C32" s="2">
        <v>63169</v>
      </c>
      <c r="D32">
        <v>0</v>
      </c>
    </row>
    <row r="33" spans="1:6" x14ac:dyDescent="0.25">
      <c r="A33" t="s">
        <v>27</v>
      </c>
      <c r="B33" s="2">
        <v>19644</v>
      </c>
      <c r="C33" s="2">
        <v>19644</v>
      </c>
      <c r="D33">
        <v>0</v>
      </c>
    </row>
    <row r="34" spans="1:6" x14ac:dyDescent="0.25">
      <c r="A34" t="s">
        <v>28</v>
      </c>
      <c r="B34" s="2">
        <v>142217</v>
      </c>
      <c r="C34" s="2">
        <v>145717</v>
      </c>
      <c r="D34">
        <v>-2.4</v>
      </c>
    </row>
    <row r="35" spans="1:6" x14ac:dyDescent="0.25">
      <c r="A35" t="s">
        <v>29</v>
      </c>
      <c r="B35" s="2">
        <v>836318</v>
      </c>
      <c r="C35" s="2">
        <v>841318</v>
      </c>
      <c r="D35">
        <v>-0.6</v>
      </c>
    </row>
    <row r="36" spans="1:6" x14ac:dyDescent="0.25">
      <c r="A36" t="s">
        <v>30</v>
      </c>
      <c r="B36" s="2">
        <v>869293</v>
      </c>
      <c r="C36" s="2">
        <v>874321</v>
      </c>
      <c r="D36">
        <v>-0.6</v>
      </c>
    </row>
    <row r="37" spans="1:6" x14ac:dyDescent="0.25">
      <c r="A37" t="s">
        <v>31</v>
      </c>
      <c r="B37" s="2">
        <v>30104</v>
      </c>
      <c r="C37" s="2">
        <v>25004</v>
      </c>
      <c r="D37">
        <v>20.399999999999999</v>
      </c>
    </row>
    <row r="38" spans="1:6" x14ac:dyDescent="0.25">
      <c r="A38" t="s">
        <v>32</v>
      </c>
      <c r="B38" s="2">
        <v>87447</v>
      </c>
      <c r="C38" s="2">
        <v>85442</v>
      </c>
      <c r="D38">
        <v>2.4</v>
      </c>
      <c r="F38" s="4"/>
    </row>
    <row r="39" spans="1:6" x14ac:dyDescent="0.25">
      <c r="A39" t="s">
        <v>33</v>
      </c>
      <c r="B39" s="2">
        <f>-19553+16287-1950</f>
        <v>-5216</v>
      </c>
      <c r="C39" s="2">
        <v>-60307</v>
      </c>
      <c r="D39" s="4">
        <f>+(B39-C39)/C39*100</f>
        <v>-91.350921120267955</v>
      </c>
    </row>
    <row r="40" spans="1:6" x14ac:dyDescent="0.25">
      <c r="A40" t="s">
        <v>34</v>
      </c>
      <c r="B40" s="2">
        <v>14984</v>
      </c>
      <c r="C40" s="2">
        <v>14264</v>
      </c>
      <c r="D40">
        <v>5.0999999999999996</v>
      </c>
    </row>
    <row r="41" spans="1:6" x14ac:dyDescent="0.25">
      <c r="A41" t="s">
        <v>35</v>
      </c>
      <c r="B41" s="2">
        <v>36317</v>
      </c>
      <c r="C41" s="2">
        <v>37117</v>
      </c>
      <c r="D41">
        <v>-2.2000000000000002</v>
      </c>
    </row>
    <row r="42" spans="1:6" x14ac:dyDescent="0.25">
      <c r="A42" t="s">
        <v>36</v>
      </c>
      <c r="B42" s="2">
        <v>46836</v>
      </c>
      <c r="C42" s="2">
        <v>41836</v>
      </c>
      <c r="D42">
        <v>12</v>
      </c>
    </row>
    <row r="43" spans="1:6" x14ac:dyDescent="0.25">
      <c r="A43" t="s">
        <v>76</v>
      </c>
      <c r="B43" s="2">
        <v>171516</v>
      </c>
      <c r="C43" s="2">
        <v>136516</v>
      </c>
      <c r="D43">
        <v>25.6</v>
      </c>
    </row>
    <row r="44" spans="1:6" x14ac:dyDescent="0.25">
      <c r="A44" t="s">
        <v>37</v>
      </c>
      <c r="B44" s="2">
        <f>15751-5332</f>
        <v>10419</v>
      </c>
      <c r="C44" s="2">
        <v>12720</v>
      </c>
      <c r="D44" s="5">
        <f>+(B44-C44)/C44*100</f>
        <v>-18.089622641509433</v>
      </c>
    </row>
    <row r="45" spans="1:6" x14ac:dyDescent="0.25">
      <c r="A45" t="s">
        <v>38</v>
      </c>
      <c r="B45" s="2">
        <v>9708</v>
      </c>
      <c r="C45" s="2">
        <v>16508</v>
      </c>
      <c r="D45">
        <v>-41.2</v>
      </c>
    </row>
    <row r="46" spans="1:6" x14ac:dyDescent="0.25">
      <c r="A46" t="s">
        <v>39</v>
      </c>
      <c r="B46" s="2">
        <v>-2086</v>
      </c>
      <c r="C46" s="2">
        <v>-2086</v>
      </c>
      <c r="D46">
        <v>0</v>
      </c>
    </row>
    <row r="47" spans="1:6" x14ac:dyDescent="0.25">
      <c r="A47" t="s">
        <v>40</v>
      </c>
      <c r="B47" s="2">
        <v>28670</v>
      </c>
      <c r="C47" s="2">
        <v>45860</v>
      </c>
      <c r="D47">
        <v>-37.5</v>
      </c>
    </row>
    <row r="48" spans="1:6" x14ac:dyDescent="0.25">
      <c r="A48" t="s">
        <v>41</v>
      </c>
      <c r="B48" s="2">
        <v>7796</v>
      </c>
      <c r="C48" s="2">
        <v>6817</v>
      </c>
      <c r="D48">
        <v>14.4</v>
      </c>
    </row>
    <row r="49" spans="1:4" x14ac:dyDescent="0.25">
      <c r="A49" t="s">
        <v>42</v>
      </c>
      <c r="B49" s="2">
        <v>-644</v>
      </c>
      <c r="C49" s="2">
        <v>-644</v>
      </c>
      <c r="D49">
        <v>0</v>
      </c>
    </row>
    <row r="50" spans="1:4" x14ac:dyDescent="0.25">
      <c r="A50" t="s">
        <v>43</v>
      </c>
      <c r="B50" s="2">
        <v>611</v>
      </c>
      <c r="C50" s="2">
        <v>611</v>
      </c>
      <c r="D50">
        <v>0</v>
      </c>
    </row>
    <row r="51" spans="1:4" x14ac:dyDescent="0.25">
      <c r="A51" t="s">
        <v>44</v>
      </c>
      <c r="B51" s="2">
        <v>-416</v>
      </c>
      <c r="C51" s="2">
        <v>-1596</v>
      </c>
      <c r="D51">
        <v>-73.900000000000006</v>
      </c>
    </row>
    <row r="52" spans="1:4" x14ac:dyDescent="0.25">
      <c r="A52" t="s">
        <v>45</v>
      </c>
      <c r="B52" s="2">
        <v>7029</v>
      </c>
      <c r="C52" s="2">
        <v>919</v>
      </c>
      <c r="D52">
        <v>664.9</v>
      </c>
    </row>
    <row r="53" spans="1:4" x14ac:dyDescent="0.25">
      <c r="A53" t="s">
        <v>46</v>
      </c>
      <c r="B53" s="2">
        <v>926</v>
      </c>
      <c r="C53" s="2">
        <v>856</v>
      </c>
      <c r="D53">
        <v>8.1999999999999993</v>
      </c>
    </row>
    <row r="54" spans="1:4" x14ac:dyDescent="0.25">
      <c r="A54" t="s">
        <v>47</v>
      </c>
      <c r="B54" s="2">
        <v>1780</v>
      </c>
      <c r="C54" s="2">
        <v>1780</v>
      </c>
      <c r="D54">
        <v>0</v>
      </c>
    </row>
    <row r="55" spans="1:4" x14ac:dyDescent="0.25">
      <c r="A55" t="s">
        <v>48</v>
      </c>
      <c r="B55" s="2">
        <f>91175+2000</f>
        <v>93175</v>
      </c>
      <c r="C55" s="2">
        <v>91275</v>
      </c>
      <c r="D55" s="4">
        <f>+(B55-C55)/C55*100</f>
        <v>2.0816214735688852</v>
      </c>
    </row>
    <row r="56" spans="1:4" x14ac:dyDescent="0.25">
      <c r="A56" t="s">
        <v>49</v>
      </c>
      <c r="B56" s="2">
        <v>51576</v>
      </c>
      <c r="C56" s="2">
        <v>50576</v>
      </c>
      <c r="D56">
        <v>2</v>
      </c>
    </row>
    <row r="57" spans="1:4" x14ac:dyDescent="0.25">
      <c r="A57" t="s">
        <v>50</v>
      </c>
      <c r="B57" s="2">
        <v>25654</v>
      </c>
      <c r="C57" s="2">
        <v>24481</v>
      </c>
      <c r="D57">
        <v>4.8</v>
      </c>
    </row>
    <row r="58" spans="1:4" x14ac:dyDescent="0.25">
      <c r="A58" t="s">
        <v>51</v>
      </c>
      <c r="B58" s="2">
        <v>81288</v>
      </c>
      <c r="C58" s="2">
        <v>78461</v>
      </c>
      <c r="D58">
        <v>3.6</v>
      </c>
    </row>
    <row r="59" spans="1:4" x14ac:dyDescent="0.25">
      <c r="A59" t="s">
        <v>52</v>
      </c>
      <c r="B59" s="2">
        <v>-3557</v>
      </c>
      <c r="C59" s="2">
        <v>-5237</v>
      </c>
      <c r="D59">
        <v>-32.1</v>
      </c>
    </row>
    <row r="60" spans="1:4" x14ac:dyDescent="0.25">
      <c r="A60" t="s">
        <v>53</v>
      </c>
      <c r="B60" s="2">
        <v>3557</v>
      </c>
      <c r="C60" s="2">
        <v>5237</v>
      </c>
      <c r="D60">
        <v>-32.1</v>
      </c>
    </row>
    <row r="61" spans="1:4" x14ac:dyDescent="0.25">
      <c r="A61" t="s">
        <v>54</v>
      </c>
      <c r="B61" s="2">
        <v>2178</v>
      </c>
      <c r="C61" s="2">
        <v>1331</v>
      </c>
      <c r="D61">
        <v>63.6</v>
      </c>
    </row>
    <row r="62" spans="1:4" x14ac:dyDescent="0.25">
      <c r="A62" t="s">
        <v>55</v>
      </c>
      <c r="B62" s="2">
        <v>-3593</v>
      </c>
      <c r="C62" s="2">
        <v>-5398</v>
      </c>
      <c r="D62">
        <v>-33.4</v>
      </c>
    </row>
    <row r="63" spans="1:4" x14ac:dyDescent="0.25">
      <c r="A63" t="s">
        <v>56</v>
      </c>
      <c r="B63" s="2">
        <v>1415</v>
      </c>
      <c r="C63" s="2">
        <v>4067</v>
      </c>
      <c r="D63">
        <v>-65.2</v>
      </c>
    </row>
    <row r="64" spans="1:4" x14ac:dyDescent="0.25">
      <c r="A64" t="s">
        <v>57</v>
      </c>
      <c r="B64" s="2">
        <v>140</v>
      </c>
      <c r="C64" s="2">
        <v>140</v>
      </c>
      <c r="D64">
        <v>0</v>
      </c>
    </row>
    <row r="65" spans="1:4" x14ac:dyDescent="0.25">
      <c r="A65" t="s">
        <v>58</v>
      </c>
      <c r="B65" s="2">
        <v>25785</v>
      </c>
      <c r="C65" s="2">
        <v>25739</v>
      </c>
      <c r="D65">
        <v>0.2</v>
      </c>
    </row>
    <row r="66" spans="1:4" x14ac:dyDescent="0.25">
      <c r="A66" t="s">
        <v>59</v>
      </c>
      <c r="B66" s="2">
        <v>558</v>
      </c>
      <c r="C66" s="2">
        <v>558</v>
      </c>
      <c r="D66">
        <v>0</v>
      </c>
    </row>
    <row r="67" spans="1:4" x14ac:dyDescent="0.25">
      <c r="A67" t="s">
        <v>60</v>
      </c>
      <c r="B67" s="2">
        <v>34659</v>
      </c>
      <c r="C67" s="2">
        <v>33959</v>
      </c>
      <c r="D67">
        <v>2.1</v>
      </c>
    </row>
    <row r="68" spans="1:4" x14ac:dyDescent="0.25">
      <c r="A68" t="s">
        <v>61</v>
      </c>
      <c r="B68" s="2">
        <v>26685</v>
      </c>
      <c r="C68" s="2">
        <v>19785</v>
      </c>
      <c r="D68">
        <v>34.9</v>
      </c>
    </row>
    <row r="69" spans="1:4" x14ac:dyDescent="0.25">
      <c r="A69" t="s">
        <v>62</v>
      </c>
      <c r="B69" s="2">
        <v>59845</v>
      </c>
      <c r="C69" s="2">
        <v>59555</v>
      </c>
      <c r="D69">
        <v>0.5</v>
      </c>
    </row>
    <row r="70" spans="1:4" x14ac:dyDescent="0.25">
      <c r="A70" t="s">
        <v>63</v>
      </c>
      <c r="B70" s="2">
        <v>28860</v>
      </c>
      <c r="C70" s="2">
        <v>32510</v>
      </c>
      <c r="D70">
        <v>-11.2</v>
      </c>
    </row>
    <row r="71" spans="1:4" x14ac:dyDescent="0.25">
      <c r="A71" t="s">
        <v>64</v>
      </c>
      <c r="B71" s="2">
        <v>133671</v>
      </c>
      <c r="C71" s="2">
        <v>128316</v>
      </c>
      <c r="D71">
        <v>4.2</v>
      </c>
    </row>
    <row r="72" spans="1:4" x14ac:dyDescent="0.25">
      <c r="A72" t="s">
        <v>65</v>
      </c>
      <c r="B72" s="2">
        <v>31804</v>
      </c>
      <c r="C72" s="2">
        <v>31654</v>
      </c>
      <c r="D72">
        <v>0.5</v>
      </c>
    </row>
    <row r="73" spans="1:4" x14ac:dyDescent="0.25">
      <c r="A73" t="s">
        <v>66</v>
      </c>
      <c r="B73" s="2">
        <v>93924</v>
      </c>
      <c r="C73" s="2">
        <v>97524</v>
      </c>
      <c r="D73">
        <v>-3.7</v>
      </c>
    </row>
    <row r="74" spans="1:4" x14ac:dyDescent="0.25">
      <c r="A74" t="s">
        <v>67</v>
      </c>
      <c r="B74" s="2">
        <v>31866</v>
      </c>
      <c r="C74" s="2">
        <v>32116</v>
      </c>
      <c r="D74">
        <v>-0.8</v>
      </c>
    </row>
    <row r="75" spans="1:4" x14ac:dyDescent="0.25">
      <c r="A75" t="s">
        <v>68</v>
      </c>
      <c r="B75" s="2">
        <f>83670-2382</f>
        <v>81288</v>
      </c>
      <c r="C75" s="2">
        <v>80770</v>
      </c>
      <c r="D75" s="5">
        <f>+(B75-C75)/C75*100</f>
        <v>0.64132722545499565</v>
      </c>
    </row>
    <row r="76" spans="1:4" x14ac:dyDescent="0.25">
      <c r="A76" t="s">
        <v>77</v>
      </c>
      <c r="B76" s="2">
        <v>13100</v>
      </c>
      <c r="C76" s="2">
        <v>13100</v>
      </c>
      <c r="D76">
        <v>0</v>
      </c>
    </row>
    <row r="77" spans="1:4" x14ac:dyDescent="0.25">
      <c r="A77" t="s">
        <v>69</v>
      </c>
      <c r="B77" s="2">
        <v>-5270000</v>
      </c>
      <c r="C77" s="2">
        <v>-5343000</v>
      </c>
      <c r="D77">
        <v>-1.4</v>
      </c>
    </row>
    <row r="78" spans="1:4" x14ac:dyDescent="0.25">
      <c r="A78" t="s">
        <v>70</v>
      </c>
      <c r="B78" s="2">
        <v>-2026120</v>
      </c>
      <c r="C78" s="2">
        <v>-1766630</v>
      </c>
      <c r="D78">
        <v>14.7</v>
      </c>
    </row>
    <row r="79" spans="1:4" x14ac:dyDescent="0.25">
      <c r="A79" t="s">
        <v>71</v>
      </c>
      <c r="B79" s="2">
        <v>-250800</v>
      </c>
      <c r="C79" s="2">
        <v>-88150</v>
      </c>
      <c r="D79">
        <v>184.5</v>
      </c>
    </row>
    <row r="80" spans="1:4" x14ac:dyDescent="0.25">
      <c r="A80" t="s">
        <v>72</v>
      </c>
      <c r="B80" s="2">
        <v>-402753</v>
      </c>
      <c r="C80" s="2">
        <v>-439861</v>
      </c>
      <c r="D80">
        <v>-8.4</v>
      </c>
    </row>
    <row r="81" spans="1:4" x14ac:dyDescent="0.25">
      <c r="A81" t="s">
        <v>73</v>
      </c>
      <c r="B81" s="2">
        <v>141696</v>
      </c>
      <c r="C81" s="2">
        <v>245315</v>
      </c>
      <c r="D81">
        <v>-42.2</v>
      </c>
    </row>
    <row r="82" spans="1:4" x14ac:dyDescent="0.25">
      <c r="A82" t="s">
        <v>74</v>
      </c>
      <c r="B82" s="2">
        <v>172690</v>
      </c>
      <c r="C82" s="2">
        <v>211110</v>
      </c>
      <c r="D82">
        <v>-18.2</v>
      </c>
    </row>
    <row r="83" spans="1:4" ht="12" customHeight="1" x14ac:dyDescent="0.25">
      <c r="B83" s="2"/>
      <c r="C83" s="2"/>
    </row>
    <row r="84" spans="1:4" x14ac:dyDescent="0.25">
      <c r="A84" s="3" t="s">
        <v>75</v>
      </c>
      <c r="B84" s="15">
        <f>SUM(B6:B82)</f>
        <v>0</v>
      </c>
      <c r="C84" s="15">
        <f>SUM(C6:C82)</f>
        <v>0</v>
      </c>
      <c r="D84" s="15"/>
    </row>
  </sheetData>
  <mergeCells count="1">
    <mergeCell ref="A2:E2"/>
  </mergeCells>
  <pageMargins left="0.59055118110236227" right="0.39370078740157483" top="0.55118110236220474" bottom="0.39370078740157483" header="0.31496062992125984" footer="0.31496062992125984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Stavanger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Ninette Grinde</dc:creator>
  <cp:lastModifiedBy>Vibeke Bø Langeland</cp:lastModifiedBy>
  <cp:lastPrinted>2016-10-26T10:24:33Z</cp:lastPrinted>
  <dcterms:created xsi:type="dcterms:W3CDTF">2015-10-21T17:46:02Z</dcterms:created>
  <dcterms:modified xsi:type="dcterms:W3CDTF">2016-10-26T12:06:26Z</dcterms:modified>
</cp:coreProperties>
</file>