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9285"/>
  </bookViews>
  <sheets>
    <sheet name="Bud.skjema 1a-drift" sheetId="1" r:id="rId1"/>
  </sheets>
  <calcPr calcId="145621"/>
</workbook>
</file>

<file path=xl/calcChain.xml><?xml version="1.0" encoding="utf-8"?>
<calcChain xmlns="http://schemas.openxmlformats.org/spreadsheetml/2006/main">
  <c r="C26" i="1" l="1"/>
  <c r="B18" i="1"/>
  <c r="C11" i="1"/>
  <c r="B26" i="1" l="1"/>
  <c r="B11" i="1"/>
  <c r="C18" i="1" l="1"/>
  <c r="C31" i="1" s="1"/>
  <c r="D26" i="1" l="1"/>
  <c r="E26" i="1"/>
  <c r="F26" i="1"/>
  <c r="G26" i="1"/>
  <c r="H26" i="1"/>
  <c r="D18" i="1"/>
  <c r="E18" i="1"/>
  <c r="F18" i="1"/>
  <c r="G18" i="1"/>
  <c r="H18" i="1"/>
  <c r="B31" i="1" l="1"/>
  <c r="G11" i="1"/>
  <c r="H11" i="1"/>
  <c r="G30" i="1" l="1"/>
  <c r="G31" i="1" s="1"/>
  <c r="H30" i="1"/>
  <c r="H31" i="1" s="1"/>
  <c r="F11" i="1"/>
  <c r="F30" i="1" l="1"/>
  <c r="F31" i="1" s="1"/>
  <c r="D11" i="1"/>
  <c r="E11" i="1"/>
  <c r="E30" i="1" l="1"/>
  <c r="E31" i="1" s="1"/>
  <c r="D30" i="1"/>
  <c r="D31" i="1" s="1"/>
</calcChain>
</file>

<file path=xl/sharedStrings.xml><?xml version="1.0" encoding="utf-8"?>
<sst xmlns="http://schemas.openxmlformats.org/spreadsheetml/2006/main" count="33" uniqueCount="33">
  <si>
    <t>Skatt på inntekt og formue</t>
  </si>
  <si>
    <t>Renteinntekter og utbytte</t>
  </si>
  <si>
    <t>Avdrag på lån</t>
  </si>
  <si>
    <t xml:space="preserve">  Budsjett 2017</t>
  </si>
  <si>
    <t xml:space="preserve">  Budsjett 2018</t>
  </si>
  <si>
    <t>Budsjettskjema 1A - drift</t>
  </si>
  <si>
    <t>Ordinært rammetilskudd</t>
  </si>
  <si>
    <t>Skatt på eiendom</t>
  </si>
  <si>
    <t>Andre direkte eller indirekte skatter</t>
  </si>
  <si>
    <t>Andre generelle statstilskudd</t>
  </si>
  <si>
    <t>Sum frie disponible inntekter</t>
  </si>
  <si>
    <t>Gevinst finansielle instrumenter (omløpsmidler)</t>
  </si>
  <si>
    <t>Renteutg.,provisjoner og andre fin.utg.</t>
  </si>
  <si>
    <t>Tap finansielle instrumenter (omløpsmidler)</t>
  </si>
  <si>
    <t>Netto finansinnt./utg.</t>
  </si>
  <si>
    <t>Til dekning av tidligere regnsk.m. merforbruk</t>
  </si>
  <si>
    <t>Til ubundne avsetninger</t>
  </si>
  <si>
    <t>Til bundne avsetninger</t>
  </si>
  <si>
    <t>Bruk av tidligere regnks.m. mindreforbruk</t>
  </si>
  <si>
    <t>Bruk av ubundne avsetninger</t>
  </si>
  <si>
    <t>Bruk av bundne avsetninger</t>
  </si>
  <si>
    <t>Overført til investeringsbudsjettet</t>
  </si>
  <si>
    <t>Til fordeling drift</t>
  </si>
  <si>
    <t>Sum fordelt til drift (fra skjema 1B)</t>
  </si>
  <si>
    <t>Mer/mindreforbruk</t>
  </si>
  <si>
    <t>Netto avsetninger</t>
  </si>
  <si>
    <t xml:space="preserve">  Budsjett 2019</t>
  </si>
  <si>
    <t>Opprinnelig budsjett 2016</t>
  </si>
  <si>
    <t xml:space="preserve"> Justert budsjett 2016</t>
  </si>
  <si>
    <t xml:space="preserve">  Budsjett 2020</t>
  </si>
  <si>
    <t>Rådmannens budsjettforslag 2017 - 2020</t>
  </si>
  <si>
    <t xml:space="preserve"> Regnskap 2015</t>
  </si>
  <si>
    <t>Alle beløp i hele tusen 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</si>
</sst>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8"/>
      <color rgb="FF00B0F0"/>
      <name val="Times New Roman"/>
      <family val="1"/>
    </font>
    <font>
      <i/>
      <sz val="8"/>
      <name val="Arial"/>
      <family val="2"/>
    </font>
    <font>
      <i/>
      <sz val="10"/>
      <color theme="1" tint="0.249977111117893"/>
      <name val="Arial"/>
      <family val="2"/>
    </font>
    <font>
      <i/>
      <sz val="9"/>
      <color theme="1" tint="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164" fontId="3" fillId="0" borderId="0" xfId="2" applyNumberFormat="1" applyFont="1"/>
    <xf numFmtId="164" fontId="5" fillId="2" borderId="1" xfId="2" applyNumberFormat="1" applyFont="1" applyFill="1" applyBorder="1"/>
    <xf numFmtId="164" fontId="5" fillId="0" borderId="0" xfId="2" applyNumberFormat="1" applyFont="1" applyBorder="1"/>
    <xf numFmtId="164" fontId="5" fillId="0" borderId="0" xfId="2" applyNumberFormat="1" applyFont="1"/>
    <xf numFmtId="0" fontId="5" fillId="2" borderId="1" xfId="0" applyFont="1" applyFill="1" applyBorder="1" applyAlignment="1">
      <alignment horizontal="right" vertical="center" wrapText="1"/>
    </xf>
    <xf numFmtId="164" fontId="3" fillId="0" borderId="0" xfId="2" applyNumberFormat="1" applyFont="1" applyFill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133350</xdr:rowOff>
    </xdr:from>
    <xdr:to>
      <xdr:col>6</xdr:col>
      <xdr:colOff>638175</xdr:colOff>
      <xdr:row>1</xdr:row>
      <xdr:rowOff>469900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133350"/>
          <a:ext cx="1905000" cy="508000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314327</xdr:colOff>
      <xdr:row>0</xdr:row>
      <xdr:rowOff>66675</xdr:rowOff>
    </xdr:from>
    <xdr:to>
      <xdr:col>7</xdr:col>
      <xdr:colOff>238126</xdr:colOff>
      <xdr:row>1</xdr:row>
      <xdr:rowOff>477671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7" y="66675"/>
          <a:ext cx="2295524" cy="582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Normal="100" workbookViewId="0">
      <selection activeCell="A3" sqref="A3"/>
    </sheetView>
  </sheetViews>
  <sheetFormatPr baseColWidth="10" defaultRowHeight="12.75" x14ac:dyDescent="0.2"/>
  <cols>
    <col min="1" max="1" width="39.140625" style="1" customWidth="1"/>
    <col min="2" max="2" width="10.42578125" style="1" customWidth="1"/>
    <col min="3" max="8" width="11.85546875" style="1" customWidth="1"/>
    <col min="9" max="16384" width="11.42578125" style="1"/>
  </cols>
  <sheetData>
    <row r="1" spans="1:10" s="12" customFormat="1" ht="13.5" customHeight="1" x14ac:dyDescent="0.2">
      <c r="A1" s="11" t="s">
        <v>30</v>
      </c>
      <c r="J1" s="13"/>
    </row>
    <row r="2" spans="1:10" s="2" customFormat="1" ht="39.75" customHeight="1" x14ac:dyDescent="0.35">
      <c r="A2" s="14" t="s">
        <v>5</v>
      </c>
      <c r="B2" s="14"/>
      <c r="C2" s="14"/>
      <c r="D2" s="14"/>
      <c r="E2" s="14"/>
    </row>
    <row r="3" spans="1:10" s="2" customFormat="1" ht="23.25" customHeight="1" x14ac:dyDescent="0.25">
      <c r="A3" s="11" t="s">
        <v>32</v>
      </c>
      <c r="B3" s="3"/>
      <c r="C3" s="3"/>
      <c r="D3" s="3"/>
      <c r="E3" s="3"/>
    </row>
    <row r="4" spans="1:10" ht="42" customHeight="1" x14ac:dyDescent="0.2">
      <c r="A4" s="4"/>
      <c r="B4" s="9" t="s">
        <v>31</v>
      </c>
      <c r="C4" s="9" t="s">
        <v>27</v>
      </c>
      <c r="D4" s="9" t="s">
        <v>28</v>
      </c>
      <c r="E4" s="9" t="s">
        <v>3</v>
      </c>
      <c r="F4" s="9" t="s">
        <v>4</v>
      </c>
      <c r="G4" s="9" t="s">
        <v>26</v>
      </c>
      <c r="H4" s="9" t="s">
        <v>29</v>
      </c>
    </row>
    <row r="6" spans="1:10" x14ac:dyDescent="0.2">
      <c r="A6" s="1" t="s">
        <v>0</v>
      </c>
      <c r="B6" s="5">
        <v>4930508</v>
      </c>
      <c r="C6" s="5">
        <v>5092000</v>
      </c>
      <c r="D6" s="5">
        <v>5092000</v>
      </c>
      <c r="E6" s="5">
        <v>4980000</v>
      </c>
      <c r="F6" s="5">
        <v>5004000</v>
      </c>
      <c r="G6" s="5">
        <v>5041000</v>
      </c>
      <c r="H6" s="5">
        <v>5080000</v>
      </c>
    </row>
    <row r="7" spans="1:10" x14ac:dyDescent="0.2">
      <c r="A7" s="1" t="s">
        <v>6</v>
      </c>
      <c r="B7" s="5">
        <v>1694046</v>
      </c>
      <c r="C7" s="5">
        <v>1751800</v>
      </c>
      <c r="D7" s="5">
        <v>1751800</v>
      </c>
      <c r="E7" s="5">
        <v>2024000</v>
      </c>
      <c r="F7" s="5">
        <v>2037000</v>
      </c>
      <c r="G7" s="5">
        <v>2051000</v>
      </c>
      <c r="H7" s="5">
        <v>2069000</v>
      </c>
    </row>
    <row r="8" spans="1:10" x14ac:dyDescent="0.2">
      <c r="A8" s="1" t="s">
        <v>7</v>
      </c>
      <c r="B8" s="5">
        <v>280872</v>
      </c>
      <c r="C8" s="5">
        <v>306000</v>
      </c>
      <c r="D8" s="5">
        <v>306000</v>
      </c>
      <c r="E8" s="5">
        <v>345000</v>
      </c>
      <c r="F8" s="5">
        <v>345000</v>
      </c>
      <c r="G8" s="5">
        <v>348000</v>
      </c>
      <c r="H8" s="5">
        <v>363000</v>
      </c>
    </row>
    <row r="9" spans="1:10" x14ac:dyDescent="0.2">
      <c r="A9" s="1" t="s">
        <v>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10" x14ac:dyDescent="0.2">
      <c r="A10" s="1" t="s">
        <v>9</v>
      </c>
      <c r="B10" s="5">
        <v>149558</v>
      </c>
      <c r="C10" s="5">
        <v>139691</v>
      </c>
      <c r="D10" s="5">
        <v>234801</v>
      </c>
      <c r="E10" s="5">
        <v>285241</v>
      </c>
      <c r="F10" s="5">
        <v>240541</v>
      </c>
      <c r="G10" s="5">
        <v>208441</v>
      </c>
      <c r="H10" s="5">
        <v>187741</v>
      </c>
    </row>
    <row r="11" spans="1:10" x14ac:dyDescent="0.2">
      <c r="A11" s="2" t="s">
        <v>10</v>
      </c>
      <c r="B11" s="8">
        <f t="shared" ref="B11:H11" si="0">SUM(B6:B10)</f>
        <v>7054984</v>
      </c>
      <c r="C11" s="8">
        <f t="shared" si="0"/>
        <v>7289491</v>
      </c>
      <c r="D11" s="8">
        <f t="shared" si="0"/>
        <v>7384601</v>
      </c>
      <c r="E11" s="8">
        <f t="shared" si="0"/>
        <v>7634241</v>
      </c>
      <c r="F11" s="8">
        <f t="shared" si="0"/>
        <v>7626541</v>
      </c>
      <c r="G11" s="8">
        <f t="shared" si="0"/>
        <v>7648441</v>
      </c>
      <c r="H11" s="8">
        <f t="shared" si="0"/>
        <v>7699741</v>
      </c>
    </row>
    <row r="12" spans="1:10" s="2" customFormat="1" x14ac:dyDescent="0.2">
      <c r="A12" s="1"/>
      <c r="B12" s="8"/>
      <c r="C12" s="8"/>
      <c r="D12" s="8"/>
      <c r="E12" s="8"/>
      <c r="F12" s="8"/>
    </row>
    <row r="13" spans="1:10" x14ac:dyDescent="0.2">
      <c r="A13" s="1" t="s">
        <v>1</v>
      </c>
      <c r="B13" s="5">
        <v>390760</v>
      </c>
      <c r="C13" s="5">
        <v>337018</v>
      </c>
      <c r="D13" s="5">
        <v>364967</v>
      </c>
      <c r="E13" s="5">
        <v>390402</v>
      </c>
      <c r="F13" s="5">
        <v>377181</v>
      </c>
      <c r="G13" s="5">
        <v>422459</v>
      </c>
      <c r="H13" s="5">
        <v>448878</v>
      </c>
    </row>
    <row r="14" spans="1:10" x14ac:dyDescent="0.2">
      <c r="A14" s="1" t="s">
        <v>11</v>
      </c>
      <c r="B14" s="5">
        <v>16553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10" x14ac:dyDescent="0.2">
      <c r="A15" s="1" t="s">
        <v>12</v>
      </c>
      <c r="B15" s="5">
        <v>269093</v>
      </c>
      <c r="C15" s="5">
        <v>259032</v>
      </c>
      <c r="D15" s="5">
        <v>272358</v>
      </c>
      <c r="E15" s="5">
        <v>242538</v>
      </c>
      <c r="F15" s="5">
        <v>242423</v>
      </c>
      <c r="G15" s="5">
        <v>263460</v>
      </c>
      <c r="H15" s="5">
        <v>283002</v>
      </c>
    </row>
    <row r="16" spans="1:10" x14ac:dyDescent="0.2">
      <c r="A16" s="1" t="s">
        <v>13</v>
      </c>
      <c r="B16" s="5">
        <v>32002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x14ac:dyDescent="0.2">
      <c r="A17" s="1" t="s">
        <v>2</v>
      </c>
      <c r="B17" s="5">
        <v>309855</v>
      </c>
      <c r="C17" s="5">
        <v>321266</v>
      </c>
      <c r="D17" s="5">
        <v>333049</v>
      </c>
      <c r="E17" s="5">
        <v>337217</v>
      </c>
      <c r="F17" s="5">
        <v>349665</v>
      </c>
      <c r="G17" s="5">
        <v>367890</v>
      </c>
      <c r="H17" s="5">
        <v>378873</v>
      </c>
    </row>
    <row r="18" spans="1:8" x14ac:dyDescent="0.2">
      <c r="A18" s="2" t="s">
        <v>14</v>
      </c>
      <c r="B18" s="8">
        <f>+B13+B14-B15-B16-B17-1</f>
        <v>-203638</v>
      </c>
      <c r="C18" s="8">
        <f>+C13+C14-C15-C16-C17</f>
        <v>-243280</v>
      </c>
      <c r="D18" s="8">
        <f t="shared" ref="D18:H18" si="1">+D13+D14-D15-D16-D17</f>
        <v>-240440</v>
      </c>
      <c r="E18" s="8">
        <f t="shared" si="1"/>
        <v>-189353</v>
      </c>
      <c r="F18" s="8">
        <f t="shared" si="1"/>
        <v>-214907</v>
      </c>
      <c r="G18" s="8">
        <f t="shared" si="1"/>
        <v>-208891</v>
      </c>
      <c r="H18" s="8">
        <f t="shared" si="1"/>
        <v>-212997</v>
      </c>
    </row>
    <row r="19" spans="1:8" s="2" customFormat="1" x14ac:dyDescent="0.2">
      <c r="A19" s="1"/>
      <c r="B19" s="8"/>
      <c r="C19" s="8"/>
      <c r="D19" s="8"/>
      <c r="E19" s="8"/>
      <c r="F19" s="8"/>
      <c r="G19" s="8"/>
      <c r="H19" s="8"/>
    </row>
    <row r="20" spans="1:8" x14ac:dyDescent="0.2">
      <c r="A20" s="1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1:8" x14ac:dyDescent="0.2">
      <c r="A21" s="1" t="s">
        <v>16</v>
      </c>
      <c r="B21" s="5">
        <v>87401</v>
      </c>
      <c r="C21" s="5">
        <v>5000</v>
      </c>
      <c r="D21" s="5">
        <v>236886</v>
      </c>
      <c r="E21" s="5">
        <v>20000</v>
      </c>
      <c r="F21" s="5">
        <v>0</v>
      </c>
      <c r="G21" s="5">
        <v>0</v>
      </c>
      <c r="H21" s="5">
        <v>0</v>
      </c>
    </row>
    <row r="22" spans="1:8" x14ac:dyDescent="0.2">
      <c r="A22" s="1" t="s">
        <v>17</v>
      </c>
      <c r="B22" s="5">
        <v>97810</v>
      </c>
      <c r="C22" s="5">
        <v>0</v>
      </c>
      <c r="D22" s="5">
        <v>4067</v>
      </c>
      <c r="E22" s="5">
        <v>1415</v>
      </c>
      <c r="F22" s="5">
        <v>0</v>
      </c>
      <c r="G22" s="5">
        <v>0</v>
      </c>
      <c r="H22" s="5">
        <v>0</v>
      </c>
    </row>
    <row r="23" spans="1:8" x14ac:dyDescent="0.2">
      <c r="A23" s="1" t="s">
        <v>18</v>
      </c>
      <c r="B23" s="5">
        <v>0</v>
      </c>
      <c r="C23" s="5">
        <v>0</v>
      </c>
      <c r="D23" s="5">
        <v>149678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">
      <c r="A24" s="1" t="s">
        <v>19</v>
      </c>
      <c r="B24" s="5">
        <v>27518</v>
      </c>
      <c r="C24" s="5">
        <v>0</v>
      </c>
      <c r="D24" s="5">
        <v>35352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">
      <c r="A25" s="1" t="s">
        <v>20</v>
      </c>
      <c r="B25" s="5">
        <v>81844</v>
      </c>
      <c r="C25" s="5">
        <v>4164</v>
      </c>
      <c r="D25" s="5">
        <v>63428</v>
      </c>
      <c r="E25" s="5">
        <v>11714</v>
      </c>
      <c r="F25" s="5">
        <v>11507</v>
      </c>
      <c r="G25" s="5">
        <v>17860</v>
      </c>
      <c r="H25" s="5">
        <v>17780</v>
      </c>
    </row>
    <row r="26" spans="1:8" x14ac:dyDescent="0.2">
      <c r="A26" s="2" t="s">
        <v>25</v>
      </c>
      <c r="B26" s="8">
        <f>+B20-B21-B22+B23+B24+B25</f>
        <v>-75849</v>
      </c>
      <c r="C26" s="8">
        <f>+C20-C21-C22+C23+C24+C25</f>
        <v>-836</v>
      </c>
      <c r="D26" s="8">
        <f t="shared" ref="D26:H26" si="2">+D20-D21-D22+D23+D24+D25</f>
        <v>7505</v>
      </c>
      <c r="E26" s="8">
        <f t="shared" si="2"/>
        <v>-9701</v>
      </c>
      <c r="F26" s="8">
        <f t="shared" si="2"/>
        <v>11507</v>
      </c>
      <c r="G26" s="8">
        <f t="shared" si="2"/>
        <v>17860</v>
      </c>
      <c r="H26" s="8">
        <f t="shared" si="2"/>
        <v>17780</v>
      </c>
    </row>
    <row r="27" spans="1:8" s="2" customFormat="1" x14ac:dyDescent="0.2">
      <c r="A27" s="1"/>
      <c r="B27" s="8"/>
      <c r="C27" s="8"/>
      <c r="D27" s="8"/>
      <c r="E27" s="5"/>
      <c r="F27" s="5"/>
      <c r="G27" s="5"/>
      <c r="H27" s="5"/>
    </row>
    <row r="28" spans="1:8" x14ac:dyDescent="0.2">
      <c r="A28" s="1" t="s">
        <v>21</v>
      </c>
      <c r="B28" s="5">
        <v>76998</v>
      </c>
      <c r="C28" s="5">
        <v>206110</v>
      </c>
      <c r="D28" s="5">
        <v>224010</v>
      </c>
      <c r="E28" s="5">
        <v>152690</v>
      </c>
      <c r="F28" s="5">
        <v>197200</v>
      </c>
      <c r="G28" s="5">
        <v>246000</v>
      </c>
      <c r="H28" s="5">
        <v>303600</v>
      </c>
    </row>
    <row r="29" spans="1:8" x14ac:dyDescent="0.2">
      <c r="A29" s="1" t="s">
        <v>22</v>
      </c>
      <c r="B29" s="5">
        <v>6698498</v>
      </c>
      <c r="C29" s="5">
        <v>6839265</v>
      </c>
      <c r="D29" s="5">
        <v>6927656</v>
      </c>
      <c r="E29" s="5">
        <v>7282497</v>
      </c>
      <c r="F29" s="5">
        <v>7225941</v>
      </c>
      <c r="G29" s="5">
        <v>7211410</v>
      </c>
      <c r="H29" s="5">
        <v>7200924</v>
      </c>
    </row>
    <row r="30" spans="1:8" x14ac:dyDescent="0.2">
      <c r="A30" s="1" t="s">
        <v>23</v>
      </c>
      <c r="B30" s="10">
        <v>6698498</v>
      </c>
      <c r="C30" s="5">
        <v>6839265</v>
      </c>
      <c r="D30" s="5">
        <f>+D29</f>
        <v>6927656</v>
      </c>
      <c r="E30" s="5">
        <f t="shared" ref="E30:H30" si="3">+E29</f>
        <v>7282497</v>
      </c>
      <c r="F30" s="5">
        <f t="shared" si="3"/>
        <v>7225941</v>
      </c>
      <c r="G30" s="5">
        <f t="shared" si="3"/>
        <v>7211410</v>
      </c>
      <c r="H30" s="5">
        <f t="shared" si="3"/>
        <v>7200924</v>
      </c>
    </row>
    <row r="31" spans="1:8" x14ac:dyDescent="0.2">
      <c r="A31" s="4" t="s">
        <v>24</v>
      </c>
      <c r="B31" s="6">
        <f>+B29-B30</f>
        <v>0</v>
      </c>
      <c r="C31" s="6">
        <f>+C29-C30</f>
        <v>0</v>
      </c>
      <c r="D31" s="6">
        <f t="shared" ref="D31:H31" si="4">+D29-D30</f>
        <v>0</v>
      </c>
      <c r="E31" s="6">
        <f t="shared" si="4"/>
        <v>0</v>
      </c>
      <c r="F31" s="6">
        <f t="shared" si="4"/>
        <v>0</v>
      </c>
      <c r="G31" s="6">
        <f t="shared" si="4"/>
        <v>0</v>
      </c>
      <c r="H31" s="6">
        <f t="shared" si="4"/>
        <v>0</v>
      </c>
    </row>
    <row r="32" spans="1:8" x14ac:dyDescent="0.2">
      <c r="B32" s="7"/>
      <c r="C32" s="7"/>
      <c r="D32" s="7"/>
      <c r="E32" s="7"/>
      <c r="F32" s="7"/>
    </row>
  </sheetData>
  <mergeCells count="1">
    <mergeCell ref="A2:E2"/>
  </mergeCells>
  <phoneticPr fontId="0" type="noConversion"/>
  <pageMargins left="0.59055118110236227" right="0.39370078740157483" top="0.74803149606299213" bottom="0.74803149606299213" header="0.31496062992125984" footer="0.31496062992125984"/>
  <pageSetup paperSize="9" scale="7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Bud.skjema 1a-drift</vt:lpstr>
    </vt:vector>
  </TitlesOfParts>
  <Company>Stavanger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sk16524</dc:creator>
  <cp:lastModifiedBy>Vibeke Bø Langeland</cp:lastModifiedBy>
  <cp:lastPrinted>2016-10-26T10:07:39Z</cp:lastPrinted>
  <dcterms:created xsi:type="dcterms:W3CDTF">2008-01-24T09:05:49Z</dcterms:created>
  <dcterms:modified xsi:type="dcterms:W3CDTF">2016-10-26T12:05:18Z</dcterms:modified>
</cp:coreProperties>
</file>