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 codeName="ThisWorkbook" defaultThemeVersion="124226"/>
  <bookViews>
    <workbookView xWindow="645" yWindow="60" windowWidth="17430" windowHeight="15990"/>
  </bookViews>
  <sheets>
    <sheet name="Bud.skjema 1B - netto drift" sheetId="6" r:id="rId1"/>
  </sheets>
  <definedNames>
    <definedName name="_xlnm.Print_Area" localSheetId="0">'Bud.skjema 1B - netto drift'!$B$1:$G$95</definedName>
  </definedNames>
  <calcPr calcId="145621"/>
</workbook>
</file>

<file path=xl/calcChain.xml><?xml version="1.0" encoding="utf-8"?>
<calcChain xmlns="http://schemas.openxmlformats.org/spreadsheetml/2006/main">
  <c r="G59" i="6" l="1"/>
  <c r="E59" i="6"/>
  <c r="F59" i="6"/>
  <c r="E66" i="6"/>
  <c r="F66" i="6"/>
  <c r="G66" i="6"/>
  <c r="E69" i="6"/>
  <c r="F69" i="6"/>
  <c r="G69" i="6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E78" i="6"/>
  <c r="F78" i="6"/>
  <c r="G78" i="6"/>
  <c r="E79" i="6"/>
  <c r="F79" i="6"/>
  <c r="G79" i="6"/>
  <c r="E80" i="6"/>
  <c r="F80" i="6"/>
  <c r="G80" i="6"/>
  <c r="E81" i="6"/>
  <c r="F81" i="6"/>
  <c r="G81" i="6"/>
  <c r="E82" i="6"/>
  <c r="F82" i="6"/>
  <c r="G82" i="6"/>
  <c r="E83" i="6"/>
  <c r="F83" i="6"/>
  <c r="G83" i="6"/>
  <c r="E84" i="6"/>
  <c r="F84" i="6"/>
  <c r="G84" i="6"/>
  <c r="E85" i="6"/>
  <c r="F85" i="6"/>
  <c r="G85" i="6"/>
  <c r="E86" i="6"/>
  <c r="F86" i="6"/>
  <c r="G86" i="6"/>
  <c r="E87" i="6"/>
  <c r="F87" i="6"/>
  <c r="G87" i="6"/>
  <c r="E88" i="6"/>
  <c r="F88" i="6"/>
  <c r="G88" i="6"/>
  <c r="E46" i="6"/>
  <c r="F46" i="6"/>
  <c r="G46" i="6"/>
  <c r="E14" i="6"/>
  <c r="F14" i="6"/>
  <c r="G14" i="6"/>
  <c r="E91" i="6" l="1"/>
  <c r="E95" i="6" s="1"/>
  <c r="F91" i="6"/>
  <c r="F95" i="6" s="1"/>
  <c r="G91" i="6"/>
  <c r="G95" i="6" s="1"/>
  <c r="C66" i="6"/>
  <c r="C59" i="6"/>
  <c r="C46" i="6"/>
  <c r="C14" i="6"/>
  <c r="D66" i="6"/>
  <c r="D59" i="6"/>
  <c r="D46" i="6"/>
  <c r="D14" i="6"/>
  <c r="D91" i="6" l="1"/>
  <c r="D95" i="6" s="1"/>
  <c r="C91" i="6"/>
  <c r="C95" i="6" s="1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48" i="6" l="1"/>
  <c r="D85" i="6" l="1"/>
  <c r="D69" i="6"/>
  <c r="D78" i="6"/>
  <c r="D75" i="6"/>
  <c r="D76" i="6"/>
  <c r="D73" i="6"/>
  <c r="D82" i="6"/>
  <c r="D79" i="6"/>
  <c r="D80" i="6"/>
  <c r="D77" i="6"/>
  <c r="D86" i="6"/>
  <c r="D70" i="6"/>
  <c r="D83" i="6"/>
  <c r="D84" i="6"/>
  <c r="D81" i="6"/>
  <c r="D74" i="6"/>
  <c r="D87" i="6"/>
  <c r="D71" i="6"/>
  <c r="D88" i="6"/>
  <c r="D72" i="6"/>
  <c r="D48" i="6"/>
</calcChain>
</file>

<file path=xl/sharedStrings.xml><?xml version="1.0" encoding="utf-8"?>
<sst xmlns="http://schemas.openxmlformats.org/spreadsheetml/2006/main" count="72" uniqueCount="72">
  <si>
    <t>Tall i hele tusen</t>
  </si>
  <si>
    <t>Barnehage</t>
  </si>
  <si>
    <t>Grunnskole</t>
  </si>
  <si>
    <t>Johannes læringssenter</t>
  </si>
  <si>
    <t>Ungdom og fritid</t>
  </si>
  <si>
    <t>Helsestasjon og skolehelsetjenesten</t>
  </si>
  <si>
    <t>Fysio- og ergoterapitjenesten</t>
  </si>
  <si>
    <t>Stavanger legevakt</t>
  </si>
  <si>
    <t>Arbeidstreningsseksjonen</t>
  </si>
  <si>
    <t>Rehabiliteringsseksjonen</t>
  </si>
  <si>
    <t>Tekniske hjemmetjenester</t>
  </si>
  <si>
    <t>Bymiljø og utbygging</t>
  </si>
  <si>
    <t>Park og vei</t>
  </si>
  <si>
    <t>Idrett</t>
  </si>
  <si>
    <t>Miljø</t>
  </si>
  <si>
    <t>Kultur og byutvikling</t>
  </si>
  <si>
    <t>Byggesaksavdelingen</t>
  </si>
  <si>
    <t>Planavdelinger</t>
  </si>
  <si>
    <t>Rådmann, stab og støttefunksjoner</t>
  </si>
  <si>
    <t>Rådmann</t>
  </si>
  <si>
    <t>Økonomi</t>
  </si>
  <si>
    <t>Personal og organisasjon</t>
  </si>
  <si>
    <t>Kommunikasjonsavdeling</t>
  </si>
  <si>
    <t>Næring</t>
  </si>
  <si>
    <t>Kommuneadvokat</t>
  </si>
  <si>
    <t>Politisk sekretariat</t>
  </si>
  <si>
    <t>Sum Rådmann, stab og støttefunksjoner</t>
  </si>
  <si>
    <t>Oppvekst og levekår</t>
  </si>
  <si>
    <t>Stab Oppvekst og levekår</t>
  </si>
  <si>
    <t>Stavanger kulturskole</t>
  </si>
  <si>
    <t>Pedagogisk-psykologisk tjeneste</t>
  </si>
  <si>
    <t>NAV</t>
  </si>
  <si>
    <t>Alders- og sykehjem</t>
  </si>
  <si>
    <t>Flyktningseksjonen</t>
  </si>
  <si>
    <t>EMbo</t>
  </si>
  <si>
    <t>Dagsenter og avlastningsseksjonen</t>
  </si>
  <si>
    <t>Krisesenteret i Stavanger</t>
  </si>
  <si>
    <t>Sentrale midler levekår</t>
  </si>
  <si>
    <t>Sentrale midler legetjeneste</t>
  </si>
  <si>
    <t>Sum Oppvekst og levekår</t>
  </si>
  <si>
    <t>Stab Bymiljø og utbygging</t>
  </si>
  <si>
    <t>Vannverket</t>
  </si>
  <si>
    <t>Avløpsverket</t>
  </si>
  <si>
    <t>Renovasjon</t>
  </si>
  <si>
    <t>Plan og anlegg</t>
  </si>
  <si>
    <t>Sum Bymiljø og utbygging</t>
  </si>
  <si>
    <t>Stab Kultur og byutvikling</t>
  </si>
  <si>
    <t>Kulturavdelingen</t>
  </si>
  <si>
    <t>Sum Kultur og byutvikling</t>
  </si>
  <si>
    <t>Sum totalt</t>
  </si>
  <si>
    <t>Felles inntekter og utgifter</t>
  </si>
  <si>
    <t>Helsehuset i Stavanger</t>
  </si>
  <si>
    <t>Budsjettskjema 1b - netto drift</t>
  </si>
  <si>
    <t>Budsjettforslag 2017</t>
  </si>
  <si>
    <t>Budsjettforslag 2018</t>
  </si>
  <si>
    <t>Felles kostnader</t>
  </si>
  <si>
    <t>Sum fordelt til drift</t>
  </si>
  <si>
    <t>Sum drift</t>
  </si>
  <si>
    <t>Ressurssenter for styrket bhg-tilbud</t>
  </si>
  <si>
    <t>Helse og sosialkontor</t>
  </si>
  <si>
    <t>Barneverntjenesten</t>
  </si>
  <si>
    <t xml:space="preserve">Hjemmebaserte tjenester </t>
  </si>
  <si>
    <t>Utbygging</t>
  </si>
  <si>
    <t>Stavanger eiendom</t>
  </si>
  <si>
    <t>Budsjettforslag 2019</t>
  </si>
  <si>
    <t>Vedtatt budsjett 2016</t>
  </si>
  <si>
    <t>Budsjettforslag 2020</t>
  </si>
  <si>
    <t>Boligkontoret</t>
  </si>
  <si>
    <t>Bofellesskap PUH</t>
  </si>
  <si>
    <t>Bofellesskap psykisk helse/ROP</t>
  </si>
  <si>
    <t>Rådmannens budsjettforslag 2017 - 2020</t>
  </si>
  <si>
    <t>Alle beløp i hele tusen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</si>
</sst>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/>
      <name val="Calibri"/>
      <family val="2"/>
      <scheme val="minor"/>
    </font>
    <font>
      <sz val="9"/>
      <color theme="1" tint="0.249977111117893"/>
      <name val="Arial"/>
      <family val="2"/>
    </font>
    <font>
      <b/>
      <sz val="9"/>
      <color rgb="FF009CDE"/>
      <name val="Arial"/>
      <family val="2"/>
    </font>
    <font>
      <b/>
      <sz val="9"/>
      <color theme="1" tint="0.249977111117893"/>
      <name val="Arial"/>
      <family val="2"/>
    </font>
    <font>
      <sz val="18"/>
      <color rgb="FF00B0F0"/>
      <name val="Times New Roman"/>
      <family val="1"/>
    </font>
    <font>
      <i/>
      <sz val="8"/>
      <name val="Arial"/>
      <family val="2"/>
    </font>
    <font>
      <i/>
      <sz val="10"/>
      <color theme="1" tint="0.249977111117893"/>
      <name val="Arial"/>
      <family val="2"/>
    </font>
    <font>
      <i/>
      <sz val="9"/>
      <color theme="1" tint="0.249977111117893"/>
      <name val="Arial"/>
      <family val="2"/>
    </font>
    <font>
      <b/>
      <sz val="9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164" fontId="3" fillId="0" borderId="1" xfId="1" applyNumberFormat="1" applyFont="1" applyBorder="1"/>
    <xf numFmtId="164" fontId="6" fillId="0" borderId="1" xfId="1" applyNumberFormat="1" applyFont="1" applyBorder="1"/>
    <xf numFmtId="164" fontId="6" fillId="0" borderId="5" xfId="1" applyNumberFormat="1" applyFont="1" applyBorder="1"/>
    <xf numFmtId="164" fontId="8" fillId="2" borderId="4" xfId="1" applyNumberFormat="1" applyFont="1" applyFill="1" applyBorder="1"/>
    <xf numFmtId="164" fontId="3" fillId="0" borderId="0" xfId="1" applyNumberFormat="1" applyFont="1" applyBorder="1"/>
    <xf numFmtId="0" fontId="7" fillId="0" borderId="2" xfId="0" applyFont="1" applyBorder="1" applyAlignment="1">
      <alignment horizontal="left" indent="1"/>
    </xf>
    <xf numFmtId="164" fontId="0" fillId="0" borderId="0" xfId="0" applyNumberFormat="1"/>
    <xf numFmtId="0" fontId="8" fillId="2" borderId="6" xfId="0" applyFont="1" applyFill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1" fillId="0" borderId="8" xfId="0" applyFont="1" applyFill="1" applyBorder="1"/>
    <xf numFmtId="0" fontId="1" fillId="0" borderId="0" xfId="0" applyFont="1" applyFill="1"/>
    <xf numFmtId="0" fontId="2" fillId="0" borderId="7" xfId="0" applyFont="1" applyFill="1" applyBorder="1" applyAlignment="1">
      <alignment horizontal="left" indent="1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right" wrapText="1"/>
    </xf>
    <xf numFmtId="0" fontId="9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64A70B"/>
      <color rgb="FF009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0</xdr:row>
      <xdr:rowOff>66675</xdr:rowOff>
    </xdr:from>
    <xdr:to>
      <xdr:col>6</xdr:col>
      <xdr:colOff>638176</xdr:colOff>
      <xdr:row>1</xdr:row>
      <xdr:rowOff>466725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6" y="66675"/>
          <a:ext cx="23050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1:J96"/>
  <sheetViews>
    <sheetView showGridLines="0" tabSelected="1" zoomScaleNormal="100" workbookViewId="0">
      <selection activeCell="B2" sqref="B2:E2"/>
    </sheetView>
  </sheetViews>
  <sheetFormatPr baseColWidth="10" defaultRowHeight="15" x14ac:dyDescent="0.25"/>
  <cols>
    <col min="1" max="1" width="1" customWidth="1"/>
    <col min="2" max="2" width="44" customWidth="1"/>
    <col min="3" max="7" width="14.85546875" customWidth="1"/>
    <col min="9" max="9" width="3" customWidth="1"/>
    <col min="10" max="10" width="12.42578125" bestFit="1" customWidth="1"/>
    <col min="11" max="11" width="12.42578125" customWidth="1"/>
    <col min="12" max="13" width="12.42578125" bestFit="1" customWidth="1"/>
  </cols>
  <sheetData>
    <row r="1" spans="2:10" s="24" customFormat="1" ht="13.5" customHeight="1" x14ac:dyDescent="0.2">
      <c r="B1" s="23" t="s">
        <v>70</v>
      </c>
      <c r="J1" s="25"/>
    </row>
    <row r="2" spans="2:10" s="1" customFormat="1" ht="37.5" customHeight="1" x14ac:dyDescent="0.35">
      <c r="B2" s="27" t="s">
        <v>52</v>
      </c>
      <c r="C2" s="27"/>
      <c r="D2" s="27"/>
      <c r="E2" s="27"/>
    </row>
    <row r="3" spans="2:10" s="1" customFormat="1" ht="17.25" customHeight="1" x14ac:dyDescent="0.2">
      <c r="B3" s="23" t="s">
        <v>71</v>
      </c>
    </row>
    <row r="4" spans="2:10" s="1" customFormat="1" ht="27.75" customHeight="1" x14ac:dyDescent="0.2">
      <c r="B4" s="16" t="s">
        <v>0</v>
      </c>
      <c r="C4" s="26" t="s">
        <v>65</v>
      </c>
      <c r="D4" s="26" t="s">
        <v>53</v>
      </c>
      <c r="E4" s="26" t="s">
        <v>54</v>
      </c>
      <c r="F4" s="26" t="s">
        <v>64</v>
      </c>
      <c r="G4" s="26" t="s">
        <v>66</v>
      </c>
    </row>
    <row r="5" spans="2:10" s="1" customFormat="1" ht="6" customHeight="1" x14ac:dyDescent="0.2">
      <c r="B5" s="15"/>
      <c r="C5" s="8"/>
      <c r="D5" s="8"/>
      <c r="E5" s="8"/>
      <c r="F5" s="8"/>
      <c r="G5" s="8"/>
    </row>
    <row r="6" spans="2:10" s="1" customFormat="1" ht="14.25" x14ac:dyDescent="0.2">
      <c r="B6" s="9" t="s">
        <v>18</v>
      </c>
      <c r="C6" s="3"/>
      <c r="D6" s="2"/>
      <c r="E6" s="2"/>
      <c r="F6" s="2"/>
      <c r="G6" s="2"/>
    </row>
    <row r="7" spans="2:10" s="1" customFormat="1" ht="14.25" x14ac:dyDescent="0.2">
      <c r="B7" s="12" t="s">
        <v>19</v>
      </c>
      <c r="C7" s="5">
        <v>9000</v>
      </c>
      <c r="D7" s="5">
        <v>9000</v>
      </c>
      <c r="E7" s="5">
        <v>9000</v>
      </c>
      <c r="F7" s="5">
        <v>9000</v>
      </c>
      <c r="G7" s="5">
        <v>9000</v>
      </c>
    </row>
    <row r="8" spans="2:10" s="1" customFormat="1" ht="14.25" x14ac:dyDescent="0.2">
      <c r="B8" s="12" t="s">
        <v>20</v>
      </c>
      <c r="C8" s="5">
        <v>146967</v>
      </c>
      <c r="D8" s="5">
        <v>149187</v>
      </c>
      <c r="E8" s="5">
        <v>149187</v>
      </c>
      <c r="F8" s="5">
        <v>149187</v>
      </c>
      <c r="G8" s="5">
        <v>148937</v>
      </c>
    </row>
    <row r="9" spans="2:10" s="1" customFormat="1" ht="14.25" x14ac:dyDescent="0.2">
      <c r="B9" s="12" t="s">
        <v>21</v>
      </c>
      <c r="C9" s="5">
        <v>119307</v>
      </c>
      <c r="D9" s="5">
        <v>128167</v>
      </c>
      <c r="E9" s="5">
        <v>135167</v>
      </c>
      <c r="F9" s="5">
        <v>133967</v>
      </c>
      <c r="G9" s="5">
        <v>133967</v>
      </c>
    </row>
    <row r="10" spans="2:10" s="1" customFormat="1" ht="14.25" x14ac:dyDescent="0.2">
      <c r="B10" s="12" t="s">
        <v>22</v>
      </c>
      <c r="C10" s="5">
        <v>7752</v>
      </c>
      <c r="D10" s="5">
        <v>7632</v>
      </c>
      <c r="E10" s="5">
        <v>7632</v>
      </c>
      <c r="F10" s="5">
        <v>7632</v>
      </c>
      <c r="G10" s="5">
        <v>7632</v>
      </c>
    </row>
    <row r="11" spans="2:10" s="1" customFormat="1" ht="14.25" x14ac:dyDescent="0.2">
      <c r="B11" s="12" t="s">
        <v>23</v>
      </c>
      <c r="C11" s="5">
        <v>9203</v>
      </c>
      <c r="D11" s="5">
        <v>10203</v>
      </c>
      <c r="E11" s="5">
        <v>10203</v>
      </c>
      <c r="F11" s="5">
        <v>10203</v>
      </c>
      <c r="G11" s="5">
        <v>10203</v>
      </c>
    </row>
    <row r="12" spans="2:10" s="1" customFormat="1" ht="14.25" x14ac:dyDescent="0.2">
      <c r="B12" s="12" t="s">
        <v>24</v>
      </c>
      <c r="C12" s="5">
        <v>7151</v>
      </c>
      <c r="D12" s="5">
        <v>7151</v>
      </c>
      <c r="E12" s="5">
        <v>7151</v>
      </c>
      <c r="F12" s="5">
        <v>7151</v>
      </c>
      <c r="G12" s="5">
        <v>7151</v>
      </c>
    </row>
    <row r="13" spans="2:10" s="1" customFormat="1" ht="14.25" x14ac:dyDescent="0.2">
      <c r="B13" s="14" t="s">
        <v>25</v>
      </c>
      <c r="C13" s="6">
        <v>11464</v>
      </c>
      <c r="D13" s="6">
        <v>11464</v>
      </c>
      <c r="E13" s="6">
        <v>11464</v>
      </c>
      <c r="F13" s="6">
        <v>11464</v>
      </c>
      <c r="G13" s="6">
        <v>11464</v>
      </c>
    </row>
    <row r="14" spans="2:10" s="1" customFormat="1" ht="14.25" x14ac:dyDescent="0.2">
      <c r="B14" s="13" t="s">
        <v>26</v>
      </c>
      <c r="C14" s="7">
        <f>SUM(C7:C13)</f>
        <v>310844</v>
      </c>
      <c r="D14" s="7">
        <f>SUM(D7:D13)</f>
        <v>322804</v>
      </c>
      <c r="E14" s="7">
        <f t="shared" ref="E14:G14" si="0">SUM(E7:E13)</f>
        <v>329804</v>
      </c>
      <c r="F14" s="7">
        <f t="shared" si="0"/>
        <v>328604</v>
      </c>
      <c r="G14" s="7">
        <f t="shared" si="0"/>
        <v>328354</v>
      </c>
    </row>
    <row r="15" spans="2:10" s="1" customFormat="1" ht="6" customHeight="1" x14ac:dyDescent="0.2">
      <c r="B15" s="15"/>
      <c r="C15" s="8"/>
      <c r="D15" s="8"/>
      <c r="E15" s="8"/>
      <c r="F15" s="8"/>
      <c r="G15" s="8"/>
    </row>
    <row r="16" spans="2:10" s="1" customFormat="1" ht="14.25" x14ac:dyDescent="0.2">
      <c r="B16" s="9" t="s">
        <v>27</v>
      </c>
      <c r="C16" s="4"/>
      <c r="D16" s="4"/>
      <c r="E16" s="4"/>
      <c r="F16" s="4"/>
      <c r="G16" s="4"/>
    </row>
    <row r="17" spans="2:7" s="1" customFormat="1" ht="14.25" x14ac:dyDescent="0.2">
      <c r="B17" s="12" t="s">
        <v>28</v>
      </c>
      <c r="C17" s="5">
        <v>72283</v>
      </c>
      <c r="D17" s="5">
        <v>69399</v>
      </c>
      <c r="E17" s="5">
        <v>69899</v>
      </c>
      <c r="F17" s="5">
        <v>69899</v>
      </c>
      <c r="G17" s="5">
        <v>69899</v>
      </c>
    </row>
    <row r="18" spans="2:7" s="1" customFormat="1" ht="14.25" x14ac:dyDescent="0.2">
      <c r="B18" s="12" t="s">
        <v>1</v>
      </c>
      <c r="C18" s="5">
        <v>1076008</v>
      </c>
      <c r="D18" s="5">
        <v>1068808</v>
      </c>
      <c r="E18" s="5">
        <v>1033708</v>
      </c>
      <c r="F18" s="5">
        <v>1032808</v>
      </c>
      <c r="G18" s="5">
        <v>1031308</v>
      </c>
    </row>
    <row r="19" spans="2:7" s="1" customFormat="1" ht="14.25" x14ac:dyDescent="0.2">
      <c r="B19" s="12" t="s">
        <v>58</v>
      </c>
      <c r="C19" s="5">
        <v>63502</v>
      </c>
      <c r="D19" s="5">
        <v>65502</v>
      </c>
      <c r="E19" s="5">
        <v>65502</v>
      </c>
      <c r="F19" s="5">
        <v>65502</v>
      </c>
      <c r="G19" s="5">
        <v>65502</v>
      </c>
    </row>
    <row r="20" spans="2:7" s="1" customFormat="1" ht="14.25" x14ac:dyDescent="0.2">
      <c r="B20" s="12" t="s">
        <v>2</v>
      </c>
      <c r="C20" s="5">
        <v>1366987</v>
      </c>
      <c r="D20" s="5">
        <v>1375087</v>
      </c>
      <c r="E20" s="5">
        <v>1372487</v>
      </c>
      <c r="F20" s="5">
        <v>1369887</v>
      </c>
      <c r="G20" s="5">
        <v>1369887</v>
      </c>
    </row>
    <row r="21" spans="2:7" s="1" customFormat="1" ht="14.25" x14ac:dyDescent="0.2">
      <c r="B21" s="12" t="s">
        <v>3</v>
      </c>
      <c r="C21" s="5">
        <v>115989</v>
      </c>
      <c r="D21" s="5">
        <v>115839</v>
      </c>
      <c r="E21" s="5">
        <v>115359</v>
      </c>
      <c r="F21" s="5">
        <v>115359</v>
      </c>
      <c r="G21" s="5">
        <v>115359</v>
      </c>
    </row>
    <row r="22" spans="2:7" s="1" customFormat="1" ht="14.25" x14ac:dyDescent="0.2">
      <c r="B22" s="12" t="s">
        <v>29</v>
      </c>
      <c r="C22" s="5">
        <v>34581</v>
      </c>
      <c r="D22" s="5">
        <v>34731</v>
      </c>
      <c r="E22" s="5">
        <v>34731</v>
      </c>
      <c r="F22" s="5">
        <v>34731</v>
      </c>
      <c r="G22" s="5">
        <v>34731</v>
      </c>
    </row>
    <row r="23" spans="2:7" s="1" customFormat="1" ht="14.25" x14ac:dyDescent="0.2">
      <c r="B23" s="12" t="s">
        <v>30</v>
      </c>
      <c r="C23" s="5">
        <v>38985</v>
      </c>
      <c r="D23" s="5">
        <v>38735</v>
      </c>
      <c r="E23" s="5">
        <v>38735</v>
      </c>
      <c r="F23" s="5">
        <v>38735</v>
      </c>
      <c r="G23" s="5">
        <v>38735</v>
      </c>
    </row>
    <row r="24" spans="2:7" s="1" customFormat="1" ht="14.25" x14ac:dyDescent="0.2">
      <c r="B24" s="12" t="s">
        <v>4</v>
      </c>
      <c r="C24" s="5">
        <v>71929</v>
      </c>
      <c r="D24" s="5">
        <v>73029</v>
      </c>
      <c r="E24" s="5">
        <v>71229</v>
      </c>
      <c r="F24" s="5">
        <v>71729</v>
      </c>
      <c r="G24" s="5">
        <v>71229</v>
      </c>
    </row>
    <row r="25" spans="2:7" s="1" customFormat="1" ht="14.25" x14ac:dyDescent="0.2">
      <c r="B25" s="12" t="s">
        <v>5</v>
      </c>
      <c r="C25" s="5">
        <v>67538</v>
      </c>
      <c r="D25" s="5">
        <v>68838</v>
      </c>
      <c r="E25" s="5">
        <v>70838</v>
      </c>
      <c r="F25" s="5">
        <v>70838</v>
      </c>
      <c r="G25" s="5">
        <v>70838</v>
      </c>
    </row>
    <row r="26" spans="2:7" s="1" customFormat="1" ht="14.25" x14ac:dyDescent="0.2">
      <c r="B26" s="12" t="s">
        <v>60</v>
      </c>
      <c r="C26" s="5">
        <v>213520</v>
      </c>
      <c r="D26" s="5">
        <v>210020</v>
      </c>
      <c r="E26" s="5">
        <v>210020</v>
      </c>
      <c r="F26" s="5">
        <v>210020</v>
      </c>
      <c r="G26" s="5">
        <v>210020</v>
      </c>
    </row>
    <row r="27" spans="2:7" s="1" customFormat="1" ht="14.25" x14ac:dyDescent="0.2">
      <c r="B27" s="12" t="s">
        <v>34</v>
      </c>
      <c r="C27" s="5">
        <v>9555</v>
      </c>
      <c r="D27" s="5">
        <v>9555</v>
      </c>
      <c r="E27" s="5">
        <v>9555</v>
      </c>
      <c r="F27" s="5">
        <v>9555</v>
      </c>
      <c r="G27" s="5">
        <v>9555</v>
      </c>
    </row>
    <row r="28" spans="2:7" s="1" customFormat="1" ht="14.25" x14ac:dyDescent="0.2">
      <c r="B28" s="12" t="s">
        <v>59</v>
      </c>
      <c r="C28" s="5">
        <v>621097</v>
      </c>
      <c r="D28" s="5">
        <v>608819</v>
      </c>
      <c r="E28" s="5">
        <v>610319</v>
      </c>
      <c r="F28" s="5">
        <v>610319</v>
      </c>
      <c r="G28" s="5">
        <v>610319</v>
      </c>
    </row>
    <row r="29" spans="2:7" s="1" customFormat="1" ht="14.25" x14ac:dyDescent="0.2">
      <c r="B29" s="12" t="s">
        <v>31</v>
      </c>
      <c r="C29" s="5">
        <v>230344</v>
      </c>
      <c r="D29" s="5">
        <v>276354</v>
      </c>
      <c r="E29" s="5">
        <v>271354</v>
      </c>
      <c r="F29" s="5">
        <v>266354</v>
      </c>
      <c r="G29" s="5">
        <v>266354</v>
      </c>
    </row>
    <row r="30" spans="2:7" s="1" customFormat="1" ht="14.25" x14ac:dyDescent="0.2">
      <c r="B30" s="12" t="s">
        <v>67</v>
      </c>
      <c r="C30" s="5">
        <v>0</v>
      </c>
      <c r="D30" s="5">
        <v>6762</v>
      </c>
      <c r="E30" s="5">
        <v>6762</v>
      </c>
      <c r="F30" s="5">
        <v>6762</v>
      </c>
      <c r="G30" s="5">
        <v>6762</v>
      </c>
    </row>
    <row r="31" spans="2:7" s="1" customFormat="1" ht="14.25" x14ac:dyDescent="0.2">
      <c r="B31" s="12" t="s">
        <v>6</v>
      </c>
      <c r="C31" s="5">
        <v>57508</v>
      </c>
      <c r="D31" s="5">
        <v>57058</v>
      </c>
      <c r="E31" s="5">
        <v>57058</v>
      </c>
      <c r="F31" s="5">
        <v>57058</v>
      </c>
      <c r="G31" s="5">
        <v>57058</v>
      </c>
    </row>
    <row r="32" spans="2:7" s="1" customFormat="1" ht="14.25" x14ac:dyDescent="0.2">
      <c r="B32" s="12" t="s">
        <v>61</v>
      </c>
      <c r="C32" s="5">
        <v>461992</v>
      </c>
      <c r="D32" s="5">
        <v>78040</v>
      </c>
      <c r="E32" s="5">
        <v>84540</v>
      </c>
      <c r="F32" s="5">
        <v>83040</v>
      </c>
      <c r="G32" s="5">
        <v>83040</v>
      </c>
    </row>
    <row r="33" spans="2:7" s="1" customFormat="1" ht="14.25" x14ac:dyDescent="0.2">
      <c r="B33" s="12" t="s">
        <v>68</v>
      </c>
      <c r="C33" s="5">
        <v>0</v>
      </c>
      <c r="D33" s="5">
        <v>272900</v>
      </c>
      <c r="E33" s="5">
        <v>265400</v>
      </c>
      <c r="F33" s="5">
        <v>269900</v>
      </c>
      <c r="G33" s="5">
        <v>278100</v>
      </c>
    </row>
    <row r="34" spans="2:7" s="1" customFormat="1" ht="14.25" x14ac:dyDescent="0.2">
      <c r="B34" s="12" t="s">
        <v>69</v>
      </c>
      <c r="C34" s="5">
        <v>0</v>
      </c>
      <c r="D34" s="5">
        <v>117752</v>
      </c>
      <c r="E34" s="5">
        <v>130502</v>
      </c>
      <c r="F34" s="5">
        <v>135952</v>
      </c>
      <c r="G34" s="5">
        <v>135952</v>
      </c>
    </row>
    <row r="35" spans="2:7" s="1" customFormat="1" ht="14.25" x14ac:dyDescent="0.2">
      <c r="B35" s="12" t="s">
        <v>32</v>
      </c>
      <c r="C35" s="5">
        <v>822969</v>
      </c>
      <c r="D35" s="5">
        <v>824869</v>
      </c>
      <c r="E35" s="5">
        <v>824169</v>
      </c>
      <c r="F35" s="5">
        <v>828669</v>
      </c>
      <c r="G35" s="5">
        <v>832169</v>
      </c>
    </row>
    <row r="36" spans="2:7" s="1" customFormat="1" ht="14.25" x14ac:dyDescent="0.2">
      <c r="B36" s="12" t="s">
        <v>9</v>
      </c>
      <c r="C36" s="5">
        <v>43383</v>
      </c>
      <c r="D36" s="5">
        <v>46183</v>
      </c>
      <c r="E36" s="5">
        <v>46183</v>
      </c>
      <c r="F36" s="5">
        <v>46183</v>
      </c>
      <c r="G36" s="5">
        <v>46183</v>
      </c>
    </row>
    <row r="37" spans="2:7" s="1" customFormat="1" ht="14.25" x14ac:dyDescent="0.2">
      <c r="B37" s="12" t="s">
        <v>8</v>
      </c>
      <c r="C37" s="5">
        <v>12442</v>
      </c>
      <c r="D37" s="5">
        <v>13162</v>
      </c>
      <c r="E37" s="5">
        <v>13162</v>
      </c>
      <c r="F37" s="5">
        <v>13162</v>
      </c>
      <c r="G37" s="5">
        <v>13162</v>
      </c>
    </row>
    <row r="38" spans="2:7" s="1" customFormat="1" ht="14.25" x14ac:dyDescent="0.2">
      <c r="B38" s="12" t="s">
        <v>33</v>
      </c>
      <c r="C38" s="5">
        <v>9215</v>
      </c>
      <c r="D38" s="5">
        <v>9165</v>
      </c>
      <c r="E38" s="5">
        <v>9165</v>
      </c>
      <c r="F38" s="5">
        <v>9165</v>
      </c>
      <c r="G38" s="5">
        <v>9165</v>
      </c>
    </row>
    <row r="39" spans="2:7" s="1" customFormat="1" ht="14.25" x14ac:dyDescent="0.2">
      <c r="B39" s="12" t="s">
        <v>35</v>
      </c>
      <c r="C39" s="5">
        <v>156995</v>
      </c>
      <c r="D39" s="5">
        <v>162295</v>
      </c>
      <c r="E39" s="5">
        <v>170795</v>
      </c>
      <c r="F39" s="5">
        <v>170795</v>
      </c>
      <c r="G39" s="5">
        <v>170795</v>
      </c>
    </row>
    <row r="40" spans="2:7" s="1" customFormat="1" ht="14.25" x14ac:dyDescent="0.2">
      <c r="B40" s="12" t="s">
        <v>10</v>
      </c>
      <c r="C40" s="5">
        <v>1309</v>
      </c>
      <c r="D40" s="5">
        <v>1259</v>
      </c>
      <c r="E40" s="5">
        <v>1259</v>
      </c>
      <c r="F40" s="5">
        <v>1259</v>
      </c>
      <c r="G40" s="5">
        <v>1259</v>
      </c>
    </row>
    <row r="41" spans="2:7" s="1" customFormat="1" ht="14.25" x14ac:dyDescent="0.2">
      <c r="B41" s="12" t="s">
        <v>36</v>
      </c>
      <c r="C41" s="5">
        <v>11823</v>
      </c>
      <c r="D41" s="5">
        <v>11823</v>
      </c>
      <c r="E41" s="5">
        <v>11823</v>
      </c>
      <c r="F41" s="5">
        <v>11823</v>
      </c>
      <c r="G41" s="5">
        <v>11823</v>
      </c>
    </row>
    <row r="42" spans="2:7" s="1" customFormat="1" ht="14.25" x14ac:dyDescent="0.2">
      <c r="B42" s="12" t="s">
        <v>51</v>
      </c>
      <c r="C42" s="5">
        <v>11006</v>
      </c>
      <c r="D42" s="5">
        <v>11606</v>
      </c>
      <c r="E42" s="5">
        <v>11606</v>
      </c>
      <c r="F42" s="5">
        <v>11606</v>
      </c>
      <c r="G42" s="5">
        <v>11606</v>
      </c>
    </row>
    <row r="43" spans="2:7" s="1" customFormat="1" ht="14.25" x14ac:dyDescent="0.2">
      <c r="B43" s="12" t="s">
        <v>7</v>
      </c>
      <c r="C43" s="5">
        <v>40656</v>
      </c>
      <c r="D43" s="5">
        <v>47656</v>
      </c>
      <c r="E43" s="5">
        <v>47656</v>
      </c>
      <c r="F43" s="5">
        <v>47656</v>
      </c>
      <c r="G43" s="5">
        <v>47656</v>
      </c>
    </row>
    <row r="44" spans="2:7" s="1" customFormat="1" ht="14.25" x14ac:dyDescent="0.2">
      <c r="B44" s="12" t="s">
        <v>38</v>
      </c>
      <c r="C44" s="5">
        <v>66866</v>
      </c>
      <c r="D44" s="5">
        <v>67166</v>
      </c>
      <c r="E44" s="5">
        <v>67466</v>
      </c>
      <c r="F44" s="5">
        <v>67766</v>
      </c>
      <c r="G44" s="5">
        <v>68066</v>
      </c>
    </row>
    <row r="45" spans="2:7" s="1" customFormat="1" ht="14.25" x14ac:dyDescent="0.2">
      <c r="B45" s="14" t="s">
        <v>37</v>
      </c>
      <c r="C45" s="6">
        <v>-82329</v>
      </c>
      <c r="D45" s="6">
        <v>-84429</v>
      </c>
      <c r="E45" s="6">
        <v>-84429</v>
      </c>
      <c r="F45" s="6">
        <v>-84429</v>
      </c>
      <c r="G45" s="6">
        <v>-84429</v>
      </c>
    </row>
    <row r="46" spans="2:7" s="1" customFormat="1" ht="14.25" x14ac:dyDescent="0.2">
      <c r="B46" s="13" t="s">
        <v>39</v>
      </c>
      <c r="C46" s="7">
        <f>SUM(C17:C45)</f>
        <v>5596153</v>
      </c>
      <c r="D46" s="7">
        <f>SUM(D17:D45)</f>
        <v>5657983</v>
      </c>
      <c r="E46" s="7">
        <f t="shared" ref="E46:G46" si="1">SUM(E17:E45)</f>
        <v>5636853</v>
      </c>
      <c r="F46" s="7">
        <f t="shared" si="1"/>
        <v>5642103</v>
      </c>
      <c r="G46" s="7">
        <f t="shared" si="1"/>
        <v>5652103</v>
      </c>
    </row>
    <row r="47" spans="2:7" s="1" customFormat="1" ht="6" customHeight="1" x14ac:dyDescent="0.2">
      <c r="B47" s="15"/>
      <c r="C47" s="8"/>
      <c r="D47" s="8"/>
      <c r="E47" s="8"/>
      <c r="F47" s="8"/>
      <c r="G47" s="8"/>
    </row>
    <row r="48" spans="2:7" s="1" customFormat="1" ht="14.25" x14ac:dyDescent="0.2">
      <c r="B48" s="9" t="s">
        <v>11</v>
      </c>
      <c r="C48" s="4" t="str">
        <f>IFERROR(VLOOKUP(#REF!&amp;$B48,#REF!,COLUMN()-1,FALSE),"")</f>
        <v/>
      </c>
      <c r="D48" s="4" t="str">
        <f>IFERROR(VLOOKUP(#REF!&amp;$B48,#REF!,COLUMN()-1,FALSE),"")</f>
        <v/>
      </c>
      <c r="E48" s="4"/>
      <c r="F48" s="4"/>
      <c r="G48" s="4"/>
    </row>
    <row r="49" spans="2:7" s="1" customFormat="1" ht="14.25" x14ac:dyDescent="0.2">
      <c r="B49" s="12" t="s">
        <v>40</v>
      </c>
      <c r="C49" s="5">
        <v>5999</v>
      </c>
      <c r="D49" s="5">
        <v>5999</v>
      </c>
      <c r="E49" s="5">
        <v>5999</v>
      </c>
      <c r="F49" s="5">
        <v>5999</v>
      </c>
      <c r="G49" s="5">
        <v>5999</v>
      </c>
    </row>
    <row r="50" spans="2:7" s="1" customFormat="1" ht="14.25" x14ac:dyDescent="0.2">
      <c r="B50" s="12" t="s">
        <v>14</v>
      </c>
      <c r="C50" s="5">
        <v>4673</v>
      </c>
      <c r="D50" s="5">
        <v>3953</v>
      </c>
      <c r="E50" s="5">
        <v>1453</v>
      </c>
      <c r="F50" s="5">
        <v>1453</v>
      </c>
      <c r="G50" s="5">
        <v>1453</v>
      </c>
    </row>
    <row r="51" spans="2:7" s="1" customFormat="1" ht="14.25" x14ac:dyDescent="0.2">
      <c r="B51" s="12" t="s">
        <v>62</v>
      </c>
      <c r="C51" s="5">
        <v>7215</v>
      </c>
      <c r="D51" s="5">
        <v>11285</v>
      </c>
      <c r="E51" s="5">
        <v>11285</v>
      </c>
      <c r="F51" s="5">
        <v>11285</v>
      </c>
      <c r="G51" s="5">
        <v>11285</v>
      </c>
    </row>
    <row r="52" spans="2:7" s="1" customFormat="1" ht="14.25" x14ac:dyDescent="0.2">
      <c r="B52" s="12" t="s">
        <v>63</v>
      </c>
      <c r="C52" s="5">
        <v>-276423</v>
      </c>
      <c r="D52" s="5">
        <v>-179729</v>
      </c>
      <c r="E52" s="5">
        <v>-169579</v>
      </c>
      <c r="F52" s="5">
        <v>-163729</v>
      </c>
      <c r="G52" s="5">
        <v>-160529</v>
      </c>
    </row>
    <row r="53" spans="2:7" s="1" customFormat="1" ht="14.25" x14ac:dyDescent="0.2">
      <c r="B53" s="12" t="s">
        <v>12</v>
      </c>
      <c r="C53" s="5">
        <v>141898</v>
      </c>
      <c r="D53" s="5">
        <v>144848</v>
      </c>
      <c r="E53" s="5">
        <v>145548</v>
      </c>
      <c r="F53" s="5">
        <v>147248</v>
      </c>
      <c r="G53" s="5">
        <v>149948</v>
      </c>
    </row>
    <row r="54" spans="2:7" s="1" customFormat="1" ht="14.25" x14ac:dyDescent="0.2">
      <c r="B54" s="12" t="s">
        <v>13</v>
      </c>
      <c r="C54" s="5">
        <v>127473</v>
      </c>
      <c r="D54" s="5">
        <v>128748</v>
      </c>
      <c r="E54" s="5">
        <v>130098</v>
      </c>
      <c r="F54" s="5">
        <v>128948</v>
      </c>
      <c r="G54" s="5">
        <v>127798</v>
      </c>
    </row>
    <row r="55" spans="2:7" s="1" customFormat="1" ht="14.25" x14ac:dyDescent="0.2">
      <c r="B55" s="12" t="s">
        <v>41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2:7" s="1" customFormat="1" ht="14.25" x14ac:dyDescent="0.2">
      <c r="B56" s="12" t="s">
        <v>42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2:7" s="1" customFormat="1" ht="14.25" x14ac:dyDescent="0.2">
      <c r="B57" s="12" t="s">
        <v>43</v>
      </c>
      <c r="C57" s="5">
        <v>140</v>
      </c>
      <c r="D57" s="5">
        <v>140</v>
      </c>
      <c r="E57" s="5">
        <v>140</v>
      </c>
      <c r="F57" s="5">
        <v>140</v>
      </c>
      <c r="G57" s="5">
        <v>140</v>
      </c>
    </row>
    <row r="58" spans="2:7" s="1" customFormat="1" ht="14.25" x14ac:dyDescent="0.2">
      <c r="B58" s="12" t="s">
        <v>44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2:7" s="1" customFormat="1" ht="14.25" x14ac:dyDescent="0.2">
      <c r="B59" s="13" t="s">
        <v>45</v>
      </c>
      <c r="C59" s="7">
        <f>SUM(C49:C58)</f>
        <v>10975</v>
      </c>
      <c r="D59" s="7">
        <f>SUM(D49:D58)</f>
        <v>115244</v>
      </c>
      <c r="E59" s="7">
        <f t="shared" ref="E59:G59" si="2">SUM(E49:E58)</f>
        <v>124944</v>
      </c>
      <c r="F59" s="7">
        <f t="shared" si="2"/>
        <v>131344</v>
      </c>
      <c r="G59" s="7">
        <f t="shared" si="2"/>
        <v>136094</v>
      </c>
    </row>
    <row r="60" spans="2:7" s="1" customFormat="1" ht="6" customHeight="1" x14ac:dyDescent="0.2">
      <c r="B60" s="15"/>
      <c r="C60" s="8"/>
      <c r="D60" s="8"/>
      <c r="E60" s="8"/>
      <c r="F60" s="8"/>
      <c r="G60" s="8"/>
    </row>
    <row r="61" spans="2:7" s="1" customFormat="1" ht="14.25" x14ac:dyDescent="0.2">
      <c r="B61" s="9" t="s">
        <v>15</v>
      </c>
      <c r="C61" s="4"/>
      <c r="D61" s="4"/>
      <c r="E61" s="4"/>
      <c r="F61" s="4"/>
      <c r="G61" s="4"/>
    </row>
    <row r="62" spans="2:7" s="1" customFormat="1" ht="14.25" x14ac:dyDescent="0.2">
      <c r="B62" s="12" t="s">
        <v>46</v>
      </c>
      <c r="C62" s="5">
        <v>18982</v>
      </c>
      <c r="D62" s="5">
        <v>18142</v>
      </c>
      <c r="E62" s="5">
        <v>14692</v>
      </c>
      <c r="F62" s="5">
        <v>14182</v>
      </c>
      <c r="G62" s="5">
        <v>14182</v>
      </c>
    </row>
    <row r="63" spans="2:7" s="1" customFormat="1" ht="14.25" x14ac:dyDescent="0.2">
      <c r="B63" s="12" t="s">
        <v>16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2:7" s="1" customFormat="1" ht="14.25" x14ac:dyDescent="0.2">
      <c r="B64" s="12" t="s">
        <v>17</v>
      </c>
      <c r="C64" s="5">
        <v>33563</v>
      </c>
      <c r="D64" s="5">
        <v>35413</v>
      </c>
      <c r="E64" s="5">
        <v>40063</v>
      </c>
      <c r="F64" s="5">
        <v>42063</v>
      </c>
      <c r="G64" s="5">
        <v>38063</v>
      </c>
    </row>
    <row r="65" spans="2:7" s="1" customFormat="1" ht="14.25" x14ac:dyDescent="0.2">
      <c r="B65" s="14" t="s">
        <v>47</v>
      </c>
      <c r="C65" s="6">
        <v>153701</v>
      </c>
      <c r="D65" s="6">
        <v>160791</v>
      </c>
      <c r="E65" s="6">
        <v>159001</v>
      </c>
      <c r="F65" s="6">
        <v>159001</v>
      </c>
      <c r="G65" s="6">
        <v>159001</v>
      </c>
    </row>
    <row r="66" spans="2:7" s="1" customFormat="1" ht="13.5" customHeight="1" x14ac:dyDescent="0.2">
      <c r="B66" s="11" t="s">
        <v>48</v>
      </c>
      <c r="C66" s="7">
        <f>SUM(C62:C65)</f>
        <v>206246</v>
      </c>
      <c r="D66" s="7">
        <f>SUM(D62:D65)</f>
        <v>214346</v>
      </c>
      <c r="E66" s="7">
        <f t="shared" ref="E66:G66" si="3">SUM(E62:E65)</f>
        <v>213756</v>
      </c>
      <c r="F66" s="7">
        <f t="shared" si="3"/>
        <v>215246</v>
      </c>
      <c r="G66" s="7">
        <f t="shared" si="3"/>
        <v>211246</v>
      </c>
    </row>
    <row r="67" spans="2:7" s="1" customFormat="1" ht="6" customHeight="1" x14ac:dyDescent="0.2">
      <c r="B67" s="15"/>
      <c r="C67" s="8"/>
      <c r="D67" s="8"/>
      <c r="E67" s="8"/>
      <c r="F67" s="8"/>
      <c r="G67" s="8"/>
    </row>
    <row r="68" spans="2:7" hidden="1" x14ac:dyDescent="0.25">
      <c r="B68" s="9" t="s">
        <v>50</v>
      </c>
      <c r="C68" s="4"/>
      <c r="D68" s="4"/>
      <c r="E68" s="4"/>
      <c r="F68" s="4"/>
      <c r="G68" s="4"/>
    </row>
    <row r="69" spans="2:7" ht="15" hidden="1" customHeight="1" x14ac:dyDescent="0.25">
      <c r="B69" s="12" t="e">
        <v>#REF!</v>
      </c>
      <c r="C69" s="5" t="str">
        <f>IFERROR(VLOOKUP(#REF!&amp;$B69,#REF!,COLUMN()-1,FALSE)/1000,"")</f>
        <v/>
      </c>
      <c r="D69" s="5" t="str">
        <f>IFERROR(VLOOKUP(#REF!&amp;$B69,#REF!,COLUMN()-1,FALSE)/1000,"")</f>
        <v/>
      </c>
      <c r="E69" s="5" t="str">
        <f>IFERROR(VLOOKUP(#REF!&amp;$B69,#REF!,COLUMN()-1,FALSE)/1000,"")</f>
        <v/>
      </c>
      <c r="F69" s="5" t="str">
        <f>IFERROR(VLOOKUP(#REF!&amp;$B69,#REF!,COLUMN()-1,FALSE)/1000,"")</f>
        <v/>
      </c>
      <c r="G69" s="5" t="str">
        <f>IFERROR(VLOOKUP(#REF!&amp;$B69,#REF!,COLUMN()-1,FALSE)/1000,"")</f>
        <v/>
      </c>
    </row>
    <row r="70" spans="2:7" ht="15" hidden="1" customHeight="1" x14ac:dyDescent="0.25">
      <c r="B70" s="12" t="e">
        <v>#REF!</v>
      </c>
      <c r="C70" s="5" t="str">
        <f>IFERROR(VLOOKUP(#REF!&amp;$B70,#REF!,COLUMN()-1,FALSE)/1000,"")</f>
        <v/>
      </c>
      <c r="D70" s="5" t="str">
        <f>IFERROR(VLOOKUP(#REF!&amp;$B70,#REF!,COLUMN()-1,FALSE)/1000,"")</f>
        <v/>
      </c>
      <c r="E70" s="5" t="str">
        <f>IFERROR(VLOOKUP(#REF!&amp;$B70,#REF!,COLUMN()-1,FALSE)/1000,"")</f>
        <v/>
      </c>
      <c r="F70" s="5" t="str">
        <f>IFERROR(VLOOKUP(#REF!&amp;$B70,#REF!,COLUMN()-1,FALSE)/1000,"")</f>
        <v/>
      </c>
      <c r="G70" s="5" t="str">
        <f>IFERROR(VLOOKUP(#REF!&amp;$B70,#REF!,COLUMN()-1,FALSE)/1000,"")</f>
        <v/>
      </c>
    </row>
    <row r="71" spans="2:7" ht="15" hidden="1" customHeight="1" x14ac:dyDescent="0.25">
      <c r="B71" s="12" t="e">
        <v>#REF!</v>
      </c>
      <c r="C71" s="5" t="str">
        <f>IFERROR(VLOOKUP(#REF!&amp;$B71,#REF!,COLUMN()-1,FALSE)/1000,"")</f>
        <v/>
      </c>
      <c r="D71" s="5" t="str">
        <f>IFERROR(VLOOKUP(#REF!&amp;$B71,#REF!,COLUMN()-1,FALSE)/1000,"")</f>
        <v/>
      </c>
      <c r="E71" s="5" t="str">
        <f>IFERROR(VLOOKUP(#REF!&amp;$B71,#REF!,COLUMN()-1,FALSE)/1000,"")</f>
        <v/>
      </c>
      <c r="F71" s="5" t="str">
        <f>IFERROR(VLOOKUP(#REF!&amp;$B71,#REF!,COLUMN()-1,FALSE)/1000,"")</f>
        <v/>
      </c>
      <c r="G71" s="5" t="str">
        <f>IFERROR(VLOOKUP(#REF!&amp;$B71,#REF!,COLUMN()-1,FALSE)/1000,"")</f>
        <v/>
      </c>
    </row>
    <row r="72" spans="2:7" ht="15" hidden="1" customHeight="1" x14ac:dyDescent="0.25">
      <c r="B72" s="12" t="e">
        <v>#REF!</v>
      </c>
      <c r="C72" s="5" t="str">
        <f>IFERROR(VLOOKUP(#REF!&amp;$B72,#REF!,COLUMN()-1,FALSE)/1000,"")</f>
        <v/>
      </c>
      <c r="D72" s="5" t="str">
        <f>IFERROR(VLOOKUP(#REF!&amp;$B72,#REF!,COLUMN()-1,FALSE)/1000,"")</f>
        <v/>
      </c>
      <c r="E72" s="5" t="str">
        <f>IFERROR(VLOOKUP(#REF!&amp;$B72,#REF!,COLUMN()-1,FALSE)/1000,"")</f>
        <v/>
      </c>
      <c r="F72" s="5" t="str">
        <f>IFERROR(VLOOKUP(#REF!&amp;$B72,#REF!,COLUMN()-1,FALSE)/1000,"")</f>
        <v/>
      </c>
      <c r="G72" s="5" t="str">
        <f>IFERROR(VLOOKUP(#REF!&amp;$B72,#REF!,COLUMN()-1,FALSE)/1000,"")</f>
        <v/>
      </c>
    </row>
    <row r="73" spans="2:7" ht="15" hidden="1" customHeight="1" x14ac:dyDescent="0.25">
      <c r="B73" s="12" t="e">
        <v>#REF!</v>
      </c>
      <c r="C73" s="5" t="str">
        <f>IFERROR(VLOOKUP(#REF!&amp;$B73,#REF!,COLUMN()-1,FALSE)/1000,"")</f>
        <v/>
      </c>
      <c r="D73" s="5" t="str">
        <f>IFERROR(VLOOKUP(#REF!&amp;$B73,#REF!,COLUMN()-1,FALSE)/1000,"")</f>
        <v/>
      </c>
      <c r="E73" s="5" t="str">
        <f>IFERROR(VLOOKUP(#REF!&amp;$B73,#REF!,COLUMN()-1,FALSE)/1000,"")</f>
        <v/>
      </c>
      <c r="F73" s="5" t="str">
        <f>IFERROR(VLOOKUP(#REF!&amp;$B73,#REF!,COLUMN()-1,FALSE)/1000,"")</f>
        <v/>
      </c>
      <c r="G73" s="5" t="str">
        <f>IFERROR(VLOOKUP(#REF!&amp;$B73,#REF!,COLUMN()-1,FALSE)/1000,"")</f>
        <v/>
      </c>
    </row>
    <row r="74" spans="2:7" ht="15" hidden="1" customHeight="1" x14ac:dyDescent="0.25">
      <c r="B74" s="12" t="e">
        <v>#REF!</v>
      </c>
      <c r="C74" s="5" t="str">
        <f>IFERROR(VLOOKUP(#REF!&amp;$B74,#REF!,COLUMN()-1,FALSE)/1000,"")</f>
        <v/>
      </c>
      <c r="D74" s="5" t="str">
        <f>IFERROR(VLOOKUP(#REF!&amp;$B74,#REF!,COLUMN()-1,FALSE)/1000,"")</f>
        <v/>
      </c>
      <c r="E74" s="5" t="str">
        <f>IFERROR(VLOOKUP(#REF!&amp;$B74,#REF!,COLUMN()-1,FALSE)/1000,"")</f>
        <v/>
      </c>
      <c r="F74" s="5" t="str">
        <f>IFERROR(VLOOKUP(#REF!&amp;$B74,#REF!,COLUMN()-1,FALSE)/1000,"")</f>
        <v/>
      </c>
      <c r="G74" s="5" t="str">
        <f>IFERROR(VLOOKUP(#REF!&amp;$B74,#REF!,COLUMN()-1,FALSE)/1000,"")</f>
        <v/>
      </c>
    </row>
    <row r="75" spans="2:7" ht="15" hidden="1" customHeight="1" x14ac:dyDescent="0.25">
      <c r="B75" s="12" t="e">
        <v>#REF!</v>
      </c>
      <c r="C75" s="5" t="str">
        <f>IFERROR(VLOOKUP(#REF!&amp;$B75,#REF!,COLUMN()-1,FALSE)/1000,"")</f>
        <v/>
      </c>
      <c r="D75" s="5" t="str">
        <f>IFERROR(VLOOKUP(#REF!&amp;$B75,#REF!,COLUMN()-1,FALSE)/1000,"")</f>
        <v/>
      </c>
      <c r="E75" s="5" t="str">
        <f>IFERROR(VLOOKUP(#REF!&amp;$B75,#REF!,COLUMN()-1,FALSE)/1000,"")</f>
        <v/>
      </c>
      <c r="F75" s="5" t="str">
        <f>IFERROR(VLOOKUP(#REF!&amp;$B75,#REF!,COLUMN()-1,FALSE)/1000,"")</f>
        <v/>
      </c>
      <c r="G75" s="5" t="str">
        <f>IFERROR(VLOOKUP(#REF!&amp;$B75,#REF!,COLUMN()-1,FALSE)/1000,"")</f>
        <v/>
      </c>
    </row>
    <row r="76" spans="2:7" ht="15" hidden="1" customHeight="1" x14ac:dyDescent="0.25">
      <c r="B76" s="12" t="e">
        <v>#REF!</v>
      </c>
      <c r="C76" s="5" t="str">
        <f>IFERROR(VLOOKUP(#REF!&amp;$B76,#REF!,COLUMN()-1,FALSE)/1000,"")</f>
        <v/>
      </c>
      <c r="D76" s="5" t="str">
        <f>IFERROR(VLOOKUP(#REF!&amp;$B76,#REF!,COLUMN()-1,FALSE)/1000,"")</f>
        <v/>
      </c>
      <c r="E76" s="5" t="str">
        <f>IFERROR(VLOOKUP(#REF!&amp;$B76,#REF!,COLUMN()-1,FALSE)/1000,"")</f>
        <v/>
      </c>
      <c r="F76" s="5" t="str">
        <f>IFERROR(VLOOKUP(#REF!&amp;$B76,#REF!,COLUMN()-1,FALSE)/1000,"")</f>
        <v/>
      </c>
      <c r="G76" s="5" t="str">
        <f>IFERROR(VLOOKUP(#REF!&amp;$B76,#REF!,COLUMN()-1,FALSE)/1000,"")</f>
        <v/>
      </c>
    </row>
    <row r="77" spans="2:7" ht="15" hidden="1" customHeight="1" x14ac:dyDescent="0.25">
      <c r="B77" s="12" t="e">
        <v>#REF!</v>
      </c>
      <c r="C77" s="5" t="str">
        <f>IFERROR(VLOOKUP(#REF!&amp;$B77,#REF!,COLUMN()-1,FALSE)/1000,"")</f>
        <v/>
      </c>
      <c r="D77" s="5" t="str">
        <f>IFERROR(VLOOKUP(#REF!&amp;$B77,#REF!,COLUMN()-1,FALSE)/1000,"")</f>
        <v/>
      </c>
      <c r="E77" s="5" t="str">
        <f>IFERROR(VLOOKUP(#REF!&amp;$B77,#REF!,COLUMN()-1,FALSE)/1000,"")</f>
        <v/>
      </c>
      <c r="F77" s="5" t="str">
        <f>IFERROR(VLOOKUP(#REF!&amp;$B77,#REF!,COLUMN()-1,FALSE)/1000,"")</f>
        <v/>
      </c>
      <c r="G77" s="5" t="str">
        <f>IFERROR(VLOOKUP(#REF!&amp;$B77,#REF!,COLUMN()-1,FALSE)/1000,"")</f>
        <v/>
      </c>
    </row>
    <row r="78" spans="2:7" ht="15" hidden="1" customHeight="1" x14ac:dyDescent="0.25">
      <c r="B78" s="12" t="e">
        <v>#REF!</v>
      </c>
      <c r="C78" s="5" t="str">
        <f>IFERROR(VLOOKUP(#REF!&amp;$B78,#REF!,COLUMN()-1,FALSE)/1000,"")</f>
        <v/>
      </c>
      <c r="D78" s="5" t="str">
        <f>IFERROR(VLOOKUP(#REF!&amp;$B78,#REF!,COLUMN()-1,FALSE)/1000,"")</f>
        <v/>
      </c>
      <c r="E78" s="5" t="str">
        <f>IFERROR(VLOOKUP(#REF!&amp;$B78,#REF!,COLUMN()-1,FALSE)/1000,"")</f>
        <v/>
      </c>
      <c r="F78" s="5" t="str">
        <f>IFERROR(VLOOKUP(#REF!&amp;$B78,#REF!,COLUMN()-1,FALSE)/1000,"")</f>
        <v/>
      </c>
      <c r="G78" s="5" t="str">
        <f>IFERROR(VLOOKUP(#REF!&amp;$B78,#REF!,COLUMN()-1,FALSE)/1000,"")</f>
        <v/>
      </c>
    </row>
    <row r="79" spans="2:7" ht="15" hidden="1" customHeight="1" x14ac:dyDescent="0.25">
      <c r="B79" s="12" t="e">
        <v>#REF!</v>
      </c>
      <c r="C79" s="5" t="str">
        <f>IFERROR(VLOOKUP(#REF!&amp;$B79,#REF!,COLUMN()-1,FALSE)/1000,"")</f>
        <v/>
      </c>
      <c r="D79" s="5" t="str">
        <f>IFERROR(VLOOKUP(#REF!&amp;$B79,#REF!,COLUMN()-1,FALSE)/1000,"")</f>
        <v/>
      </c>
      <c r="E79" s="5" t="str">
        <f>IFERROR(VLOOKUP(#REF!&amp;$B79,#REF!,COLUMN()-1,FALSE)/1000,"")</f>
        <v/>
      </c>
      <c r="F79" s="5" t="str">
        <f>IFERROR(VLOOKUP(#REF!&amp;$B79,#REF!,COLUMN()-1,FALSE)/1000,"")</f>
        <v/>
      </c>
      <c r="G79" s="5" t="str">
        <f>IFERROR(VLOOKUP(#REF!&amp;$B79,#REF!,COLUMN()-1,FALSE)/1000,"")</f>
        <v/>
      </c>
    </row>
    <row r="80" spans="2:7" ht="15" hidden="1" customHeight="1" x14ac:dyDescent="0.25">
      <c r="B80" s="12" t="e">
        <v>#REF!</v>
      </c>
      <c r="C80" s="5" t="str">
        <f>IFERROR(VLOOKUP(#REF!&amp;$B80,#REF!,COLUMN()-1,FALSE)/1000,"")</f>
        <v/>
      </c>
      <c r="D80" s="5" t="str">
        <f>IFERROR(VLOOKUP(#REF!&amp;$B80,#REF!,COLUMN()-1,FALSE)/1000,"")</f>
        <v/>
      </c>
      <c r="E80" s="5" t="str">
        <f>IFERROR(VLOOKUP(#REF!&amp;$B80,#REF!,COLUMN()-1,FALSE)/1000,"")</f>
        <v/>
      </c>
      <c r="F80" s="5" t="str">
        <f>IFERROR(VLOOKUP(#REF!&amp;$B80,#REF!,COLUMN()-1,FALSE)/1000,"")</f>
        <v/>
      </c>
      <c r="G80" s="5" t="str">
        <f>IFERROR(VLOOKUP(#REF!&amp;$B80,#REF!,COLUMN()-1,FALSE)/1000,"")</f>
        <v/>
      </c>
    </row>
    <row r="81" spans="2:8" ht="15" hidden="1" customHeight="1" x14ac:dyDescent="0.25">
      <c r="B81" s="12" t="e">
        <v>#REF!</v>
      </c>
      <c r="C81" s="5" t="str">
        <f>IFERROR(VLOOKUP(#REF!&amp;$B81,#REF!,COLUMN()-1,FALSE)/1000,"")</f>
        <v/>
      </c>
      <c r="D81" s="5" t="str">
        <f>IFERROR(VLOOKUP(#REF!&amp;$B81,#REF!,COLUMN()-1,FALSE)/1000,"")</f>
        <v/>
      </c>
      <c r="E81" s="5" t="str">
        <f>IFERROR(VLOOKUP(#REF!&amp;$B81,#REF!,COLUMN()-1,FALSE)/1000,"")</f>
        <v/>
      </c>
      <c r="F81" s="5" t="str">
        <f>IFERROR(VLOOKUP(#REF!&amp;$B81,#REF!,COLUMN()-1,FALSE)/1000,"")</f>
        <v/>
      </c>
      <c r="G81" s="5" t="str">
        <f>IFERROR(VLOOKUP(#REF!&amp;$B81,#REF!,COLUMN()-1,FALSE)/1000,"")</f>
        <v/>
      </c>
    </row>
    <row r="82" spans="2:8" ht="15" hidden="1" customHeight="1" x14ac:dyDescent="0.25">
      <c r="B82" s="12" t="e">
        <v>#REF!</v>
      </c>
      <c r="C82" s="5" t="str">
        <f>IFERROR(VLOOKUP(#REF!&amp;$B82,#REF!,COLUMN()-1,FALSE)/1000,"")</f>
        <v/>
      </c>
      <c r="D82" s="5" t="str">
        <f>IFERROR(VLOOKUP(#REF!&amp;$B82,#REF!,COLUMN()-1,FALSE)/1000,"")</f>
        <v/>
      </c>
      <c r="E82" s="5" t="str">
        <f>IFERROR(VLOOKUP(#REF!&amp;$B82,#REF!,COLUMN()-1,FALSE)/1000,"")</f>
        <v/>
      </c>
      <c r="F82" s="5" t="str">
        <f>IFERROR(VLOOKUP(#REF!&amp;$B82,#REF!,COLUMN()-1,FALSE)/1000,"")</f>
        <v/>
      </c>
      <c r="G82" s="5" t="str">
        <f>IFERROR(VLOOKUP(#REF!&amp;$B82,#REF!,COLUMN()-1,FALSE)/1000,"")</f>
        <v/>
      </c>
    </row>
    <row r="83" spans="2:8" ht="15" hidden="1" customHeight="1" x14ac:dyDescent="0.25">
      <c r="B83" s="12" t="e">
        <v>#REF!</v>
      </c>
      <c r="C83" s="5" t="str">
        <f>IFERROR(VLOOKUP(#REF!&amp;$B83,#REF!,COLUMN()-1,FALSE)/1000,"")</f>
        <v/>
      </c>
      <c r="D83" s="5" t="str">
        <f>IFERROR(VLOOKUP(#REF!&amp;$B83,#REF!,COLUMN()-1,FALSE)/1000,"")</f>
        <v/>
      </c>
      <c r="E83" s="5" t="str">
        <f>IFERROR(VLOOKUP(#REF!&amp;$B83,#REF!,COLUMN()-1,FALSE)/1000,"")</f>
        <v/>
      </c>
      <c r="F83" s="5" t="str">
        <f>IFERROR(VLOOKUP(#REF!&amp;$B83,#REF!,COLUMN()-1,FALSE)/1000,"")</f>
        <v/>
      </c>
      <c r="G83" s="5" t="str">
        <f>IFERROR(VLOOKUP(#REF!&amp;$B83,#REF!,COLUMN()-1,FALSE)/1000,"")</f>
        <v/>
      </c>
    </row>
    <row r="84" spans="2:8" ht="15" hidden="1" customHeight="1" x14ac:dyDescent="0.25">
      <c r="B84" s="12" t="e">
        <v>#REF!</v>
      </c>
      <c r="C84" s="5" t="str">
        <f>IFERROR(VLOOKUP(#REF!&amp;$B84,#REF!,COLUMN()-1,FALSE)/1000,"")</f>
        <v/>
      </c>
      <c r="D84" s="5" t="str">
        <f>IFERROR(VLOOKUP(#REF!&amp;$B84,#REF!,COLUMN()-1,FALSE)/1000,"")</f>
        <v/>
      </c>
      <c r="E84" s="5" t="str">
        <f>IFERROR(VLOOKUP(#REF!&amp;$B84,#REF!,COLUMN()-1,FALSE)/1000,"")</f>
        <v/>
      </c>
      <c r="F84" s="5" t="str">
        <f>IFERROR(VLOOKUP(#REF!&amp;$B84,#REF!,COLUMN()-1,FALSE)/1000,"")</f>
        <v/>
      </c>
      <c r="G84" s="5" t="str">
        <f>IFERROR(VLOOKUP(#REF!&amp;$B84,#REF!,COLUMN()-1,FALSE)/1000,"")</f>
        <v/>
      </c>
    </row>
    <row r="85" spans="2:8" ht="15" hidden="1" customHeight="1" x14ac:dyDescent="0.25">
      <c r="B85" s="12" t="e">
        <v>#REF!</v>
      </c>
      <c r="C85" s="5" t="str">
        <f>IFERROR(VLOOKUP(#REF!&amp;$B85,#REF!,COLUMN()-1,FALSE)/1000,"")</f>
        <v/>
      </c>
      <c r="D85" s="5" t="str">
        <f>IFERROR(VLOOKUP(#REF!&amp;$B85,#REF!,COLUMN()-1,FALSE)/1000,"")</f>
        <v/>
      </c>
      <c r="E85" s="5" t="str">
        <f>IFERROR(VLOOKUP(#REF!&amp;$B85,#REF!,COLUMN()-1,FALSE)/1000,"")</f>
        <v/>
      </c>
      <c r="F85" s="5" t="str">
        <f>IFERROR(VLOOKUP(#REF!&amp;$B85,#REF!,COLUMN()-1,FALSE)/1000,"")</f>
        <v/>
      </c>
      <c r="G85" s="5" t="str">
        <f>IFERROR(VLOOKUP(#REF!&amp;$B85,#REF!,COLUMN()-1,FALSE)/1000,"")</f>
        <v/>
      </c>
    </row>
    <row r="86" spans="2:8" ht="15" hidden="1" customHeight="1" x14ac:dyDescent="0.25">
      <c r="B86" s="12" t="e">
        <v>#REF!</v>
      </c>
      <c r="C86" s="5" t="str">
        <f>IFERROR(VLOOKUP(#REF!&amp;$B86,#REF!,COLUMN()-1,FALSE)/1000,"")</f>
        <v/>
      </c>
      <c r="D86" s="5" t="str">
        <f>IFERROR(VLOOKUP(#REF!&amp;$B86,#REF!,COLUMN()-1,FALSE)/1000,"")</f>
        <v/>
      </c>
      <c r="E86" s="5" t="str">
        <f>IFERROR(VLOOKUP(#REF!&amp;$B86,#REF!,COLUMN()-1,FALSE)/1000,"")</f>
        <v/>
      </c>
      <c r="F86" s="5" t="str">
        <f>IFERROR(VLOOKUP(#REF!&amp;$B86,#REF!,COLUMN()-1,FALSE)/1000,"")</f>
        <v/>
      </c>
      <c r="G86" s="5" t="str">
        <f>IFERROR(VLOOKUP(#REF!&amp;$B86,#REF!,COLUMN()-1,FALSE)/1000,"")</f>
        <v/>
      </c>
    </row>
    <row r="87" spans="2:8" ht="15" hidden="1" customHeight="1" x14ac:dyDescent="0.25">
      <c r="B87" s="12" t="e">
        <v>#REF!</v>
      </c>
      <c r="C87" s="5" t="str">
        <f>IFERROR(VLOOKUP(#REF!&amp;$B87,#REF!,COLUMN()-1,FALSE)/1000,"")</f>
        <v/>
      </c>
      <c r="D87" s="5" t="str">
        <f>IFERROR(VLOOKUP(#REF!&amp;$B87,#REF!,COLUMN()-1,FALSE)/1000,"")</f>
        <v/>
      </c>
      <c r="E87" s="5" t="str">
        <f>IFERROR(VLOOKUP(#REF!&amp;$B87,#REF!,COLUMN()-1,FALSE)/1000,"")</f>
        <v/>
      </c>
      <c r="F87" s="5" t="str">
        <f>IFERROR(VLOOKUP(#REF!&amp;$B87,#REF!,COLUMN()-1,FALSE)/1000,"")</f>
        <v/>
      </c>
      <c r="G87" s="5" t="str">
        <f>IFERROR(VLOOKUP(#REF!&amp;$B87,#REF!,COLUMN()-1,FALSE)/1000,"")</f>
        <v/>
      </c>
    </row>
    <row r="88" spans="2:8" ht="15" hidden="1" customHeight="1" x14ac:dyDescent="0.25">
      <c r="B88" s="12" t="e">
        <v>#REF!</v>
      </c>
      <c r="C88" s="5" t="str">
        <f>IFERROR(VLOOKUP(#REF!&amp;$B88,#REF!,COLUMN()-1,FALSE)/1000,"")</f>
        <v/>
      </c>
      <c r="D88" s="5" t="str">
        <f>IFERROR(VLOOKUP(#REF!&amp;$B88,#REF!,COLUMN()-1,FALSE)/1000,"")</f>
        <v/>
      </c>
      <c r="E88" s="5" t="str">
        <f>IFERROR(VLOOKUP(#REF!&amp;$B88,#REF!,COLUMN()-1,FALSE)/1000,"")</f>
        <v/>
      </c>
      <c r="F88" s="5" t="str">
        <f>IFERROR(VLOOKUP(#REF!&amp;$B88,#REF!,COLUMN()-1,FALSE)/1000,"")</f>
        <v/>
      </c>
      <c r="G88" s="5" t="str">
        <f>IFERROR(VLOOKUP(#REF!&amp;$B88,#REF!,COLUMN()-1,FALSE)/1000,"")</f>
        <v/>
      </c>
    </row>
    <row r="89" spans="2:8" s="1" customFormat="1" ht="14.25" x14ac:dyDescent="0.2">
      <c r="B89" s="11" t="s">
        <v>55</v>
      </c>
      <c r="C89" s="7">
        <v>715047</v>
      </c>
      <c r="D89" s="7">
        <v>972120</v>
      </c>
      <c r="E89" s="7">
        <v>920584</v>
      </c>
      <c r="F89" s="7">
        <v>894113</v>
      </c>
      <c r="G89" s="7">
        <v>873127</v>
      </c>
    </row>
    <row r="90" spans="2:8" s="1" customFormat="1" ht="6" customHeight="1" x14ac:dyDescent="0.2">
      <c r="B90" s="15"/>
      <c r="C90" s="8"/>
      <c r="D90" s="8"/>
      <c r="E90" s="8"/>
      <c r="F90" s="8"/>
      <c r="G90" s="8"/>
    </row>
    <row r="91" spans="2:8" s="18" customFormat="1" ht="13.5" customHeight="1" x14ac:dyDescent="0.2">
      <c r="B91" s="13" t="s">
        <v>57</v>
      </c>
      <c r="C91" s="7">
        <f>C14+C46+C59+C66+C89</f>
        <v>6839265</v>
      </c>
      <c r="D91" s="7">
        <f t="shared" ref="D91:G91" si="4">D14+D46+D59+D66+D89</f>
        <v>7282497</v>
      </c>
      <c r="E91" s="7">
        <f t="shared" si="4"/>
        <v>7225941</v>
      </c>
      <c r="F91" s="7">
        <f t="shared" si="4"/>
        <v>7211410</v>
      </c>
      <c r="G91" s="7">
        <f t="shared" si="4"/>
        <v>7200924</v>
      </c>
      <c r="H91" s="17"/>
    </row>
    <row r="92" spans="2:8" s="18" customFormat="1" ht="6" customHeight="1" x14ac:dyDescent="0.2">
      <c r="B92" s="19"/>
      <c r="C92" s="20"/>
      <c r="D92" s="21"/>
      <c r="E92" s="20"/>
      <c r="F92" s="20"/>
      <c r="G92" s="20"/>
    </row>
    <row r="93" spans="2:8" s="18" customFormat="1" ht="13.5" customHeight="1" x14ac:dyDescent="0.2">
      <c r="B93" s="13" t="s">
        <v>56</v>
      </c>
      <c r="C93" s="7">
        <v>-6839265</v>
      </c>
      <c r="D93" s="7">
        <v>-7282497</v>
      </c>
      <c r="E93" s="7">
        <v>-7225941</v>
      </c>
      <c r="F93" s="7">
        <v>-7211410</v>
      </c>
      <c r="G93" s="7">
        <v>-7200924</v>
      </c>
    </row>
    <row r="94" spans="2:8" s="18" customFormat="1" ht="6" customHeight="1" x14ac:dyDescent="0.2">
      <c r="B94" s="22"/>
      <c r="C94" s="21"/>
      <c r="D94" s="21"/>
      <c r="E94" s="21"/>
      <c r="F94" s="21"/>
      <c r="G94" s="21"/>
    </row>
    <row r="95" spans="2:8" s="18" customFormat="1" ht="14.25" x14ac:dyDescent="0.2">
      <c r="B95" s="13" t="s">
        <v>49</v>
      </c>
      <c r="C95" s="7">
        <f>C91+C93</f>
        <v>0</v>
      </c>
      <c r="D95" s="7">
        <f t="shared" ref="D95:G95" si="5">D91+D93</f>
        <v>0</v>
      </c>
      <c r="E95" s="7">
        <f t="shared" si="5"/>
        <v>0</v>
      </c>
      <c r="F95" s="7">
        <f t="shared" si="5"/>
        <v>0</v>
      </c>
      <c r="G95" s="7">
        <f t="shared" si="5"/>
        <v>0</v>
      </c>
    </row>
    <row r="96" spans="2:8" x14ac:dyDescent="0.25">
      <c r="C96" s="10"/>
    </row>
  </sheetData>
  <sortState ref="I17:O42">
    <sortCondition ref="I17:I42"/>
  </sortState>
  <mergeCells count="1">
    <mergeCell ref="B2:E2"/>
  </mergeCells>
  <pageMargins left="0.78740157480314965" right="0.23622047244094491" top="0.74803149606299213" bottom="0.74803149606299213" header="0.31496062992125984" footer="0.31496062992125984"/>
  <pageSetup paperSize="8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Bud.skjema 1B - netto drift</vt:lpstr>
      <vt:lpstr>'Bud.skjema 1B - netto drift'!Utskriftsområde</vt:lpstr>
    </vt:vector>
  </TitlesOfParts>
  <Company>Stavanger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Helge Vedøy</dc:creator>
  <cp:lastModifiedBy>Vibeke Bø Langeland</cp:lastModifiedBy>
  <cp:lastPrinted>2016-10-26T12:04:19Z</cp:lastPrinted>
  <dcterms:created xsi:type="dcterms:W3CDTF">2013-03-12T13:43:15Z</dcterms:created>
  <dcterms:modified xsi:type="dcterms:W3CDTF">2016-10-26T12:05:03Z</dcterms:modified>
</cp:coreProperties>
</file>